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은주자료\3.이사회-2014(46차~)\"/>
    </mc:Choice>
  </mc:AlternateContent>
  <xr:revisionPtr revIDLastSave="0" documentId="13_ncr:1_{5D5D7958-96D0-447C-BC8C-A0BF986D4DE0}" xr6:coauthVersionLast="41" xr6:coauthVersionMax="41" xr10:uidLastSave="{00000000-0000-0000-0000-000000000000}"/>
  <bookViews>
    <workbookView xWindow="-120" yWindow="-120" windowWidth="29040" windowHeight="15750" xr2:uid="{00000000-000D-0000-FFFF-FFFF00000000}"/>
  </bookViews>
  <sheets>
    <sheet name="1." sheetId="8" r:id="rId1"/>
    <sheet name="2-가" sheetId="1" r:id="rId2"/>
    <sheet name="2-나" sheetId="2" r:id="rId3"/>
    <sheet name="2-다" sheetId="4" r:id="rId4"/>
    <sheet name="3" sheetId="10" r:id="rId5"/>
    <sheet name="Sheet1" sheetId="11" r:id="rId6"/>
  </sheets>
  <definedNames>
    <definedName name="_xlnm.Print_Area" localSheetId="0">'1.'!$A$1:$I$22</definedName>
    <definedName name="_xlnm.Print_Area" localSheetId="1">'2-가'!$A$1:$I$17</definedName>
    <definedName name="_xlnm.Print_Area" localSheetId="2">'2-나'!$A$1:$I$20</definedName>
    <definedName name="_xlnm.Print_Area" localSheetId="3">'2-다'!$A$1:$Q$16</definedName>
    <definedName name="_xlnm.Print_Area" localSheetId="4">'3'!$A$1:$P$14</definedName>
  </definedNames>
  <calcPr calcId="181029"/>
</workbook>
</file>

<file path=xl/calcChain.xml><?xml version="1.0" encoding="utf-8"?>
<calcChain xmlns="http://schemas.openxmlformats.org/spreadsheetml/2006/main">
  <c r="H10" i="4" l="1"/>
  <c r="G19" i="2"/>
  <c r="G18" i="2"/>
  <c r="G17" i="2" s="1"/>
  <c r="G15" i="2"/>
  <c r="G14" i="2" s="1"/>
  <c r="G12" i="2"/>
  <c r="G11" i="2" s="1"/>
  <c r="G9" i="2"/>
  <c r="G8" i="2" s="1"/>
  <c r="H7" i="1"/>
  <c r="G15" i="8"/>
  <c r="F15" i="8"/>
  <c r="G7" i="2" l="1"/>
  <c r="G6" i="2" s="1"/>
  <c r="G5" i="2" s="1"/>
  <c r="J14" i="10"/>
  <c r="G14" i="4"/>
  <c r="G13" i="4" s="1"/>
  <c r="G12" i="4" s="1"/>
  <c r="G11" i="4" s="1"/>
  <c r="G9" i="4"/>
  <c r="G8" i="4" s="1"/>
  <c r="G7" i="4" s="1"/>
  <c r="G6" i="4" s="1"/>
  <c r="D7" i="1"/>
  <c r="G5" i="4" l="1"/>
  <c r="J13" i="10"/>
  <c r="B12" i="10" l="1"/>
  <c r="J11" i="10" l="1"/>
  <c r="B11" i="10"/>
  <c r="P11" i="10" s="1"/>
  <c r="H15" i="4"/>
  <c r="H20" i="2"/>
  <c r="H16" i="2"/>
  <c r="H10" i="2"/>
  <c r="I9" i="1"/>
  <c r="I10" i="1"/>
  <c r="I11" i="1"/>
  <c r="I12" i="1"/>
  <c r="I13" i="1"/>
  <c r="I14" i="1"/>
  <c r="I15" i="1"/>
  <c r="I16" i="1"/>
  <c r="I17" i="1"/>
  <c r="I8" i="1"/>
  <c r="E9" i="1"/>
  <c r="E10" i="1"/>
  <c r="E11" i="1"/>
  <c r="E12" i="1"/>
  <c r="E13" i="1"/>
  <c r="E14" i="1"/>
  <c r="E15" i="1"/>
  <c r="E16" i="1"/>
  <c r="E17" i="1"/>
  <c r="E8" i="1"/>
  <c r="J12" i="10" l="1"/>
  <c r="I7" i="1"/>
  <c r="J9" i="10"/>
  <c r="B9" i="10"/>
  <c r="G7" i="1"/>
  <c r="C7" i="1"/>
  <c r="J10" i="10"/>
  <c r="B10" i="10"/>
  <c r="J8" i="10"/>
  <c r="B8" i="10"/>
  <c r="J7" i="10"/>
  <c r="B7" i="10"/>
  <c r="J6" i="10"/>
  <c r="B6" i="10"/>
  <c r="P8" i="10" l="1"/>
  <c r="P9" i="10"/>
  <c r="P12" i="10"/>
  <c r="I13" i="10" s="1"/>
  <c r="B13" i="10" s="1"/>
  <c r="P13" i="10" s="1"/>
  <c r="I14" i="10" s="1"/>
  <c r="B14" i="10" s="1"/>
  <c r="P14" i="10" s="1"/>
  <c r="E7" i="1"/>
  <c r="P6" i="10"/>
  <c r="P7" i="10"/>
  <c r="P10" i="10"/>
  <c r="F9" i="2"/>
  <c r="F8" i="2" s="1"/>
  <c r="F12" i="2"/>
  <c r="F11" i="2" s="1"/>
  <c r="F19" i="2"/>
  <c r="F18" i="2" s="1"/>
  <c r="F17" i="2" s="1"/>
  <c r="F15" i="2"/>
  <c r="F14" i="2" s="1"/>
  <c r="H9" i="2"/>
  <c r="H8" i="2" s="1"/>
  <c r="H19" i="2"/>
  <c r="H18" i="2" s="1"/>
  <c r="H17" i="2" s="1"/>
  <c r="H15" i="2"/>
  <c r="H14" i="2" s="1"/>
  <c r="F14" i="4" l="1"/>
  <c r="F13" i="4" s="1"/>
  <c r="F12" i="4" s="1"/>
  <c r="F11" i="4" s="1"/>
  <c r="F9" i="4"/>
  <c r="F8" i="4" s="1"/>
  <c r="F7" i="4" s="1"/>
  <c r="F6" i="4" s="1"/>
  <c r="H9" i="4"/>
  <c r="H8" i="4" s="1"/>
  <c r="H7" i="4" s="1"/>
  <c r="H6" i="4" s="1"/>
  <c r="F7" i="2"/>
  <c r="H13" i="2"/>
  <c r="F5" i="4" l="1"/>
  <c r="F6" i="2"/>
  <c r="F5" i="2" s="1"/>
  <c r="H12" i="2"/>
  <c r="H11" i="2" s="1"/>
  <c r="H7" i="2" s="1"/>
  <c r="H6" i="2" s="1"/>
  <c r="H5" i="2" s="1"/>
  <c r="H5" i="4" l="1"/>
  <c r="H14" i="4"/>
  <c r="H13" i="4" l="1"/>
  <c r="H12" i="4" l="1"/>
  <c r="H11" i="4"/>
</calcChain>
</file>

<file path=xl/sharedStrings.xml><?xml version="1.0" encoding="utf-8"?>
<sst xmlns="http://schemas.openxmlformats.org/spreadsheetml/2006/main" count="141" uniqueCount="130">
  <si>
    <t>항  목</t>
    <phoneticPr fontId="1" type="noConversion"/>
  </si>
  <si>
    <t>합   계</t>
    <phoneticPr fontId="1" type="noConversion"/>
  </si>
  <si>
    <t>(단위 : 천원)</t>
    <phoneticPr fontId="1" type="noConversion"/>
  </si>
  <si>
    <t>예 산 과 목</t>
    <phoneticPr fontId="1" type="noConversion"/>
  </si>
  <si>
    <t>장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</si>
  <si>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</si>
  <si>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</si>
  <si>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</si>
  <si>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>세목</t>
    <phoneticPr fontId="1" type="noConversion"/>
  </si>
  <si>
    <t>01 예금이자</t>
    <phoneticPr fontId="1" type="noConversion"/>
  </si>
  <si>
    <t>01 기금전입금</t>
    <phoneticPr fontId="1" type="noConversion"/>
  </si>
  <si>
    <t>907 예치금 회수 수익</t>
    <phoneticPr fontId="1" type="noConversion"/>
  </si>
  <si>
    <t>01 예치금</t>
    <phoneticPr fontId="1" type="noConversion"/>
  </si>
  <si>
    <t>1. 운 용 총 칙</t>
    <phoneticPr fontId="1" type="noConversion"/>
  </si>
  <si>
    <t xml:space="preserve">   (2) 설치목적 : 청소년육성프로그램 개발, 운영, 보급과 노후화 청소년수련관 시설개보수</t>
    <phoneticPr fontId="1" type="noConversion"/>
  </si>
  <si>
    <t xml:space="preserve">   (3) 설치년도 : 2010년(규정제정일 : 2010.11.26)</t>
    <phoneticPr fontId="1" type="noConversion"/>
  </si>
  <si>
    <t xml:space="preserve">   (1) 기금조성현황</t>
    <phoneticPr fontId="1" type="noConversion"/>
  </si>
  <si>
    <t xml:space="preserve">      ○ 구리시의 청소년수련관 설립 초기운영 출연금</t>
    <phoneticPr fontId="1" type="noConversion"/>
  </si>
  <si>
    <t xml:space="preserve">      ○ 청소년 건전 육성 프로그램 개발, 운영, 보급 사업비</t>
    <phoneticPr fontId="1" type="noConversion"/>
  </si>
  <si>
    <t xml:space="preserve">      ○ 청소년수련관 건물, 시설, 장비의 개보수</t>
    <phoneticPr fontId="1" type="noConversion"/>
  </si>
  <si>
    <t xml:space="preserve"> 가. 기금설치 개요</t>
    <phoneticPr fontId="1" type="noConversion"/>
  </si>
  <si>
    <t xml:space="preserve"> 나. 기금운용의 기본방향</t>
    <phoneticPr fontId="1" type="noConversion"/>
  </si>
  <si>
    <t xml:space="preserve"> 다. 기금조성 및 운용</t>
    <phoneticPr fontId="1" type="noConversion"/>
  </si>
  <si>
    <t>2. 자금운용계획</t>
    <phoneticPr fontId="1" type="noConversion"/>
  </si>
  <si>
    <t xml:space="preserve">       가. 자 금 수 지 총 괄</t>
    <phoneticPr fontId="1" type="noConversion"/>
  </si>
  <si>
    <t>나. 수 입 계 획</t>
    <phoneticPr fontId="1" type="noConversion"/>
  </si>
  <si>
    <t>다. 지 출 계 획</t>
    <phoneticPr fontId="1" type="noConversion"/>
  </si>
  <si>
    <t xml:space="preserve">   (2)재원조성</t>
    <phoneticPr fontId="1" type="noConversion"/>
  </si>
  <si>
    <t xml:space="preserve">   (3)기금용도</t>
    <phoneticPr fontId="1" type="noConversion"/>
  </si>
  <si>
    <t>ㆍ 출 연 금</t>
    <phoneticPr fontId="1" type="noConversion"/>
  </si>
  <si>
    <t>ㆍ 보 조 금</t>
    <phoneticPr fontId="1" type="noConversion"/>
  </si>
  <si>
    <t>ㆍ 융 자 금</t>
    <phoneticPr fontId="1" type="noConversion"/>
  </si>
  <si>
    <t>ㆍ 차 입 금</t>
    <phoneticPr fontId="1" type="noConversion"/>
  </si>
  <si>
    <t>ㆍ 인 건 비</t>
    <phoneticPr fontId="1" type="noConversion"/>
  </si>
  <si>
    <t>ㆍ 융자금회수</t>
    <phoneticPr fontId="1" type="noConversion"/>
  </si>
  <si>
    <t>ㆍ 예 탁 금</t>
    <phoneticPr fontId="1" type="noConversion"/>
  </si>
  <si>
    <t>ㆍ 예치금회수</t>
    <phoneticPr fontId="1" type="noConversion"/>
  </si>
  <si>
    <t>ㆍ 예 치 금</t>
    <phoneticPr fontId="1" type="noConversion"/>
  </si>
  <si>
    <t>ㆍ 예 수 금</t>
    <phoneticPr fontId="1" type="noConversion"/>
  </si>
  <si>
    <t>ㆍ 차입원리금상환</t>
    <phoneticPr fontId="1" type="noConversion"/>
  </si>
  <si>
    <t>ㆍ 이자수입</t>
    <phoneticPr fontId="1" type="noConversion"/>
  </si>
  <si>
    <t xml:space="preserve">   (1) 기금사업의 목표 : 청소년육성프로그램 개발,운영,보급과 노후화 청소년수련관 시설개보수</t>
    <phoneticPr fontId="1" type="noConversion"/>
  </si>
  <si>
    <t>(단위:천원)</t>
    <phoneticPr fontId="1" type="noConversion"/>
  </si>
  <si>
    <t>증ㆍ감(△)</t>
    <phoneticPr fontId="1" type="noConversion"/>
  </si>
  <si>
    <t xml:space="preserve">      ○ (재)청소년수련관 매년 결산상 순세계잉여금 10% 및 운용기금의 이자수입 발생분</t>
    <phoneticPr fontId="1" type="noConversion"/>
  </si>
  <si>
    <t>01 이월금</t>
    <phoneticPr fontId="1" type="noConversion"/>
  </si>
  <si>
    <t>ㆍ 이 월 금</t>
    <phoneticPr fontId="1" type="noConversion"/>
  </si>
  <si>
    <t>200 운영사업비용</t>
    <phoneticPr fontId="1" type="noConversion"/>
  </si>
  <si>
    <t>산 출 기 초</t>
    <phoneticPr fontId="1" type="noConversion"/>
  </si>
  <si>
    <t>(단위:천원)</t>
    <phoneticPr fontId="1" type="noConversion"/>
  </si>
  <si>
    <t>수입</t>
    <phoneticPr fontId="1" type="noConversion"/>
  </si>
  <si>
    <t>비 고</t>
    <phoneticPr fontId="1" type="noConversion"/>
  </si>
  <si>
    <t>ㆍ  예탁금상환금</t>
    <phoneticPr fontId="1" type="noConversion"/>
  </si>
  <si>
    <t>ㆍ  시설장비유지비</t>
    <phoneticPr fontId="1" type="noConversion"/>
  </si>
  <si>
    <t>ㆍ  예수금원리금상환</t>
    <phoneticPr fontId="1" type="noConversion"/>
  </si>
  <si>
    <t>100 운영사업수익</t>
    <phoneticPr fontId="1" type="noConversion"/>
  </si>
  <si>
    <t>120 영업외수익</t>
    <phoneticPr fontId="1" type="noConversion"/>
  </si>
  <si>
    <t>121 이월금수익</t>
    <phoneticPr fontId="1" type="noConversion"/>
  </si>
  <si>
    <t>501 이월금</t>
    <phoneticPr fontId="1" type="noConversion"/>
  </si>
  <si>
    <t>122 이자수익</t>
    <phoneticPr fontId="1" type="noConversion"/>
  </si>
  <si>
    <t>601 이자수익</t>
    <phoneticPr fontId="1" type="noConversion"/>
  </si>
  <si>
    <t>126 전입금수익</t>
    <phoneticPr fontId="1" type="noConversion"/>
  </si>
  <si>
    <t>705 전입금</t>
    <phoneticPr fontId="1" type="noConversion"/>
  </si>
  <si>
    <t>300 자본적수익</t>
    <phoneticPr fontId="1" type="noConversion"/>
  </si>
  <si>
    <t>210 투자자산수입</t>
    <phoneticPr fontId="1" type="noConversion"/>
  </si>
  <si>
    <t>214 기타투자자산</t>
    <phoneticPr fontId="1" type="noConversion"/>
  </si>
  <si>
    <t>세  입  합  계</t>
    <phoneticPr fontId="1" type="noConversion"/>
  </si>
  <si>
    <t>210 영업비용</t>
    <phoneticPr fontId="1" type="noConversion"/>
  </si>
  <si>
    <t>212 운영경비</t>
    <phoneticPr fontId="1" type="noConversion"/>
  </si>
  <si>
    <t>201 일반운영비</t>
    <phoneticPr fontId="1" type="noConversion"/>
  </si>
  <si>
    <t>09 시설장비유지비</t>
    <phoneticPr fontId="1" type="noConversion"/>
  </si>
  <si>
    <t>300 자본적지출</t>
    <phoneticPr fontId="1" type="noConversion"/>
  </si>
  <si>
    <t>320 투자자산</t>
    <phoneticPr fontId="1" type="noConversion"/>
  </si>
  <si>
    <t>321 기타투자자산</t>
    <phoneticPr fontId="1" type="noConversion"/>
  </si>
  <si>
    <t>602 예치금</t>
    <phoneticPr fontId="1" type="noConversion"/>
  </si>
  <si>
    <t>세  출  합  계</t>
    <phoneticPr fontId="1" type="noConversion"/>
  </si>
  <si>
    <t>3. 연도별 기금조성 및 집행현황</t>
    <phoneticPr fontId="1" type="noConversion"/>
  </si>
  <si>
    <t>(단위: 천원)</t>
    <phoneticPr fontId="1" type="noConversion"/>
  </si>
  <si>
    <t>구분</t>
    <phoneticPr fontId="1" type="noConversion"/>
  </si>
  <si>
    <t>조   성   액</t>
    <phoneticPr fontId="1" type="noConversion"/>
  </si>
  <si>
    <t>집  행  액</t>
    <phoneticPr fontId="1" type="noConversion"/>
  </si>
  <si>
    <t>누계잔액</t>
    <phoneticPr fontId="1" type="noConversion"/>
  </si>
  <si>
    <t>계</t>
    <phoneticPr fontId="1" type="noConversion"/>
  </si>
  <si>
    <t>출연금</t>
    <phoneticPr fontId="1" type="noConversion"/>
  </si>
  <si>
    <t>국고보조금</t>
    <phoneticPr fontId="1" type="noConversion"/>
  </si>
  <si>
    <t>도비보조금</t>
    <phoneticPr fontId="1" type="noConversion"/>
  </si>
  <si>
    <t>차입금</t>
    <phoneticPr fontId="1" type="noConversion"/>
  </si>
  <si>
    <t>전년도
이월금</t>
    <phoneticPr fontId="1" type="noConversion"/>
  </si>
  <si>
    <t>고유목적사업비</t>
    <phoneticPr fontId="1" type="noConversion"/>
  </si>
  <si>
    <t>시설장비유지비</t>
    <phoneticPr fontId="1" type="noConversion"/>
  </si>
  <si>
    <t>융자금</t>
    <phoneticPr fontId="1" type="noConversion"/>
  </si>
  <si>
    <t>차입금원리금상환</t>
    <phoneticPr fontId="1" type="noConversion"/>
  </si>
  <si>
    <t>기타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</si>
  <si>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</si>
  <si>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</si>
  <si>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</si>
  <si>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</si>
  <si>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ㆍ 고유목적사업비</t>
    <phoneticPr fontId="1" type="noConversion"/>
  </si>
  <si>
    <t>증감(B)</t>
    <phoneticPr fontId="1" type="noConversion"/>
  </si>
  <si>
    <t>2015년</t>
    <phoneticPr fontId="1" type="noConversion"/>
  </si>
  <si>
    <t>예 산 과 목</t>
    <phoneticPr fontId="1" type="noConversion"/>
  </si>
  <si>
    <t>산  출  내  역</t>
    <phoneticPr fontId="1" type="noConversion"/>
  </si>
  <si>
    <t>장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</si>
  <si>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</si>
  <si>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</si>
  <si>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</si>
  <si>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>세목</t>
    <phoneticPr fontId="1" type="noConversion"/>
  </si>
  <si>
    <t>`</t>
    <phoneticPr fontId="15" type="noConversion"/>
  </si>
  <si>
    <t>2016년</t>
    <phoneticPr fontId="1" type="noConversion"/>
  </si>
  <si>
    <t>지출</t>
    <phoneticPr fontId="1" type="noConversion"/>
  </si>
  <si>
    <t>이자
 수입</t>
    <phoneticPr fontId="1" type="noConversion"/>
  </si>
  <si>
    <t>2017년</t>
    <phoneticPr fontId="1" type="noConversion"/>
  </si>
  <si>
    <t xml:space="preserve">   (2) 2019년도 기금사업 개요 : 적립기금을 금융기관중 이율이 높은 곳에 예치 및 효율적으로 운용하고자 함.</t>
    <phoneticPr fontId="1" type="noConversion"/>
  </si>
  <si>
    <t>○ 2018년 순세계잉여금 10%</t>
    <phoneticPr fontId="1" type="noConversion"/>
  </si>
  <si>
    <t>2018년</t>
    <phoneticPr fontId="1" type="noConversion"/>
  </si>
  <si>
    <t>2019년</t>
    <phoneticPr fontId="1" type="noConversion"/>
  </si>
  <si>
    <t>기   금
전입금</t>
    <phoneticPr fontId="1" type="noConversion"/>
  </si>
  <si>
    <t>ㆍ 기금전입금</t>
    <phoneticPr fontId="1" type="noConversion"/>
  </si>
  <si>
    <t xml:space="preserve"> 수  입  계  획</t>
    <phoneticPr fontId="1" type="noConversion"/>
  </si>
  <si>
    <t xml:space="preserve"> 지  출  계  획</t>
    <phoneticPr fontId="1" type="noConversion"/>
  </si>
  <si>
    <t>2019년도말 조성액
(A+B)</t>
    <phoneticPr fontId="1" type="noConversion"/>
  </si>
  <si>
    <t xml:space="preserve">   (1) 설치근거 : 재단법인 구리시청소년수련관 기금설치 운영규정</t>
    <phoneticPr fontId="1" type="noConversion"/>
  </si>
  <si>
    <t>2019년 당초예산액(A)</t>
    <phoneticPr fontId="1" type="noConversion"/>
  </si>
  <si>
    <t>2019년 변경계획</t>
    <phoneticPr fontId="1" type="noConversion"/>
  </si>
  <si>
    <t>변경액</t>
    <phoneticPr fontId="1" type="noConversion"/>
  </si>
  <si>
    <t>기정액</t>
    <phoneticPr fontId="1" type="noConversion"/>
  </si>
  <si>
    <t>변경액</t>
    <phoneticPr fontId="1" type="noConversion"/>
  </si>
  <si>
    <t>기정액</t>
    <phoneticPr fontId="1" type="noConversion"/>
  </si>
  <si>
    <t>2019년도 재단법인 구리시청소년수련관 기금운용 변경계획(안)</t>
    <phoneticPr fontId="1" type="noConversion"/>
  </si>
  <si>
    <t>기금적립금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</si>
</sst>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&quot;&quot;#,##0;&quot;△&quot;#,##0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b/>
      <sz val="22"/>
      <color theme="1"/>
      <name val="HY신명조"/>
      <family val="1"/>
      <charset val="129"/>
    </font>
    <font>
      <sz val="12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HY신명조"/>
      <family val="1"/>
      <charset val="129"/>
    </font>
    <font>
      <sz val="11"/>
      <name val="돋움"/>
      <family val="3"/>
      <charset val="129"/>
    </font>
    <font>
      <sz val="10"/>
      <name val="HY신명조"/>
      <family val="1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97">
    <xf numFmtId="0" fontId="0" fillId="0" borderId="0" xfId="0">
      <alignment vertical="center"/>
    </xf>
    <xf numFmtId="0" fontId="3" fillId="0" borderId="0" xfId="0" applyFont="1">
      <alignment vertical="center"/>
    </xf>
    <xf numFmtId="41" fontId="2" fillId="0" borderId="0" xfId="1">
      <alignment vertical="center"/>
    </xf>
    <xf numFmtId="41" fontId="4" fillId="0" borderId="0" xfId="1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1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41" fontId="2" fillId="0" borderId="2" xfId="1" applyBorder="1" applyAlignment="1">
      <alignment horizontal="right" vertical="center"/>
    </xf>
    <xf numFmtId="41" fontId="9" fillId="0" borderId="0" xfId="1" applyFont="1">
      <alignment vertical="center"/>
    </xf>
    <xf numFmtId="0" fontId="9" fillId="0" borderId="3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0" fontId="9" fillId="0" borderId="9" xfId="0" applyFont="1" applyBorder="1">
      <alignment vertical="center"/>
    </xf>
    <xf numFmtId="0" fontId="9" fillId="0" borderId="12" xfId="0" applyFont="1" applyBorder="1">
      <alignment vertical="center"/>
    </xf>
    <xf numFmtId="41" fontId="9" fillId="0" borderId="13" xfId="1" applyFont="1" applyBorder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9" fillId="0" borderId="20" xfId="0" applyFont="1" applyBorder="1">
      <alignment vertical="center"/>
    </xf>
    <xf numFmtId="0" fontId="9" fillId="0" borderId="21" xfId="0" applyFont="1" applyBorder="1">
      <alignment vertical="center"/>
    </xf>
    <xf numFmtId="178" fontId="9" fillId="0" borderId="1" xfId="1" applyNumberFormat="1" applyFont="1" applyBorder="1">
      <alignment vertical="center"/>
    </xf>
    <xf numFmtId="41" fontId="9" fillId="0" borderId="4" xfId="1" applyFont="1" applyBorder="1">
      <alignment vertical="center"/>
    </xf>
    <xf numFmtId="41" fontId="9" fillId="0" borderId="2" xfId="1" applyFont="1" applyBorder="1" applyAlignment="1">
      <alignment horizontal="right" vertical="center"/>
    </xf>
    <xf numFmtId="0" fontId="9" fillId="0" borderId="2" xfId="0" applyFont="1" applyBorder="1">
      <alignment vertical="center"/>
    </xf>
    <xf numFmtId="41" fontId="9" fillId="0" borderId="2" xfId="1" applyFont="1" applyBorder="1">
      <alignment vertical="center"/>
    </xf>
    <xf numFmtId="0" fontId="0" fillId="0" borderId="2" xfId="0" applyBorder="1">
      <alignment vertical="center"/>
    </xf>
    <xf numFmtId="41" fontId="8" fillId="0" borderId="0" xfId="1" applyFont="1" applyAlignment="1">
      <alignment horizontal="left" vertical="center"/>
    </xf>
    <xf numFmtId="177" fontId="9" fillId="0" borderId="1" xfId="1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41" fontId="8" fillId="0" borderId="0" xfId="1" applyFont="1">
      <alignment vertical="center"/>
    </xf>
    <xf numFmtId="41" fontId="9" fillId="0" borderId="4" xfId="1" applyFont="1" applyBorder="1" applyAlignment="1">
      <alignment horizontal="center" vertical="center" wrapText="1"/>
    </xf>
    <xf numFmtId="177" fontId="2" fillId="0" borderId="13" xfId="1" applyNumberFormat="1" applyBorder="1">
      <alignment vertical="center"/>
    </xf>
    <xf numFmtId="177" fontId="9" fillId="0" borderId="1" xfId="1" applyNumberFormat="1" applyFont="1" applyBorder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7" fontId="0" fillId="0" borderId="0" xfId="0" applyNumberFormat="1">
      <alignment vertical="center"/>
    </xf>
    <xf numFmtId="177" fontId="9" fillId="0" borderId="4" xfId="1" applyNumberFormat="1" applyFont="1" applyBorder="1">
      <alignment vertical="center"/>
    </xf>
    <xf numFmtId="0" fontId="9" fillId="0" borderId="9" xfId="0" applyFont="1" applyBorder="1" applyAlignment="1">
      <alignment vertical="center" shrinkToFit="1"/>
    </xf>
    <xf numFmtId="178" fontId="9" fillId="0" borderId="11" xfId="1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3" fillId="0" borderId="3" xfId="0" applyFont="1" applyBorder="1">
      <alignment vertical="center"/>
    </xf>
    <xf numFmtId="0" fontId="13" fillId="0" borderId="10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9" xfId="0" applyFont="1" applyBorder="1">
      <alignment vertical="center"/>
    </xf>
    <xf numFmtId="41" fontId="13" fillId="0" borderId="1" xfId="1" applyFont="1" applyBorder="1">
      <alignment vertical="center"/>
    </xf>
    <xf numFmtId="0" fontId="13" fillId="0" borderId="11" xfId="0" applyFont="1" applyBorder="1">
      <alignment vertical="center"/>
    </xf>
    <xf numFmtId="0" fontId="13" fillId="0" borderId="15" xfId="0" applyFont="1" applyBorder="1">
      <alignment vertical="center"/>
    </xf>
    <xf numFmtId="0" fontId="13" fillId="0" borderId="5" xfId="0" applyFont="1" applyBorder="1">
      <alignment vertical="center"/>
    </xf>
    <xf numFmtId="0" fontId="13" fillId="0" borderId="16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9" xfId="0" applyFont="1" applyBorder="1">
      <alignment vertical="center"/>
    </xf>
    <xf numFmtId="41" fontId="13" fillId="0" borderId="13" xfId="1" applyFont="1" applyBorder="1">
      <alignment vertical="center"/>
    </xf>
    <xf numFmtId="0" fontId="0" fillId="0" borderId="44" xfId="0" applyBorder="1">
      <alignment vertical="center"/>
    </xf>
    <xf numFmtId="177" fontId="13" fillId="0" borderId="1" xfId="1" applyNumberFormat="1" applyFont="1" applyBorder="1" applyAlignment="1">
      <alignment horizontal="right" vertical="center"/>
    </xf>
    <xf numFmtId="178" fontId="13" fillId="0" borderId="1" xfId="1" applyNumberFormat="1" applyFont="1" applyBorder="1">
      <alignment vertical="center"/>
    </xf>
    <xf numFmtId="0" fontId="14" fillId="0" borderId="44" xfId="0" applyFont="1" applyBorder="1">
      <alignment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77" fontId="13" fillId="0" borderId="4" xfId="1" applyNumberFormat="1" applyFont="1" applyBorder="1" applyAlignment="1">
      <alignment horizontal="right" vertical="center"/>
    </xf>
    <xf numFmtId="41" fontId="13" fillId="0" borderId="20" xfId="1" applyFont="1" applyBorder="1">
      <alignment vertical="center"/>
    </xf>
    <xf numFmtId="0" fontId="14" fillId="0" borderId="18" xfId="0" applyFont="1" applyBorder="1">
      <alignment vertical="center"/>
    </xf>
    <xf numFmtId="0" fontId="14" fillId="0" borderId="40" xfId="0" applyFont="1" applyBorder="1">
      <alignment vertical="center"/>
    </xf>
    <xf numFmtId="178" fontId="13" fillId="0" borderId="13" xfId="1" applyNumberFormat="1" applyFont="1" applyBorder="1">
      <alignment vertical="center"/>
    </xf>
    <xf numFmtId="0" fontId="13" fillId="0" borderId="34" xfId="0" applyFont="1" applyBorder="1">
      <alignment vertical="center"/>
    </xf>
    <xf numFmtId="0" fontId="14" fillId="0" borderId="33" xfId="0" applyFont="1" applyBorder="1">
      <alignment vertical="center"/>
    </xf>
    <xf numFmtId="0" fontId="14" fillId="0" borderId="41" xfId="0" applyFont="1" applyBorder="1">
      <alignment vertical="center"/>
    </xf>
    <xf numFmtId="41" fontId="4" fillId="0" borderId="0" xfId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41" fontId="2" fillId="0" borderId="0" xfId="1" applyAlignment="1">
      <alignment horizontal="right" vertical="center"/>
    </xf>
    <xf numFmtId="41" fontId="2" fillId="0" borderId="1" xfId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1" fontId="0" fillId="0" borderId="11" xfId="0" applyNumberFormat="1" applyBorder="1" applyAlignment="1">
      <alignment horizontal="center" vertical="center" wrapText="1"/>
    </xf>
    <xf numFmtId="41" fontId="2" fillId="0" borderId="1" xfId="1" applyBorder="1">
      <alignment vertical="center"/>
    </xf>
    <xf numFmtId="0" fontId="16" fillId="0" borderId="9" xfId="0" applyFont="1" applyBorder="1">
      <alignment vertical="center"/>
    </xf>
    <xf numFmtId="178" fontId="9" fillId="0" borderId="1" xfId="1" applyNumberFormat="1" applyFont="1" applyBorder="1" applyAlignment="1">
      <alignment horizontal="right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41" fontId="2" fillId="0" borderId="47" xfId="1" applyBorder="1" applyAlignment="1">
      <alignment horizontal="center" vertical="center" wrapText="1"/>
    </xf>
    <xf numFmtId="41" fontId="2" fillId="0" borderId="47" xfId="1" applyBorder="1">
      <alignment vertical="center"/>
    </xf>
    <xf numFmtId="41" fontId="0" fillId="0" borderId="48" xfId="0" applyNumberForma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177" fontId="13" fillId="0" borderId="8" xfId="1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8" fontId="13" fillId="0" borderId="17" xfId="1" applyNumberFormat="1" applyFont="1" applyBorder="1">
      <alignment vertical="center"/>
    </xf>
    <xf numFmtId="0" fontId="9" fillId="0" borderId="46" xfId="0" applyFont="1" applyBorder="1">
      <alignment vertical="center"/>
    </xf>
    <xf numFmtId="0" fontId="9" fillId="0" borderId="47" xfId="0" applyFont="1" applyBorder="1">
      <alignment vertical="center"/>
    </xf>
    <xf numFmtId="0" fontId="9" fillId="0" borderId="13" xfId="0" applyFont="1" applyBorder="1">
      <alignment vertical="center"/>
    </xf>
    <xf numFmtId="178" fontId="9" fillId="0" borderId="13" xfId="1" applyNumberFormat="1" applyFont="1" applyBorder="1">
      <alignment vertical="center"/>
    </xf>
    <xf numFmtId="178" fontId="9" fillId="0" borderId="13" xfId="1" applyNumberFormat="1" applyFont="1" applyBorder="1" applyAlignment="1">
      <alignment horizontal="right" vertical="center"/>
    </xf>
    <xf numFmtId="0" fontId="9" fillId="0" borderId="14" xfId="0" applyFont="1" applyBorder="1">
      <alignment vertical="center"/>
    </xf>
    <xf numFmtId="0" fontId="13" fillId="0" borderId="21" xfId="0" applyFont="1" applyBorder="1">
      <alignment vertical="center"/>
    </xf>
    <xf numFmtId="0" fontId="13" fillId="0" borderId="22" xfId="0" applyFont="1" applyBorder="1">
      <alignment vertical="center"/>
    </xf>
    <xf numFmtId="0" fontId="13" fillId="0" borderId="32" xfId="0" applyFont="1" applyBorder="1">
      <alignment vertical="center"/>
    </xf>
    <xf numFmtId="0" fontId="13" fillId="0" borderId="49" xfId="0" applyFont="1" applyBorder="1">
      <alignment vertical="center"/>
    </xf>
    <xf numFmtId="178" fontId="13" fillId="0" borderId="20" xfId="1" applyNumberFormat="1" applyFont="1" applyBorder="1">
      <alignment vertical="center"/>
    </xf>
    <xf numFmtId="0" fontId="13" fillId="0" borderId="43" xfId="0" applyFont="1" applyBorder="1">
      <alignment vertical="center"/>
    </xf>
    <xf numFmtId="178" fontId="13" fillId="0" borderId="47" xfId="1" applyNumberFormat="1" applyFont="1" applyBorder="1">
      <alignment vertical="center"/>
    </xf>
    <xf numFmtId="0" fontId="13" fillId="0" borderId="48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>
      <alignment vertical="center"/>
    </xf>
    <xf numFmtId="41" fontId="0" fillId="0" borderId="47" xfId="0" applyNumberFormat="1" applyBorder="1">
      <alignment vertical="center"/>
    </xf>
    <xf numFmtId="178" fontId="9" fillId="0" borderId="11" xfId="1" applyNumberFormat="1" applyFont="1" applyBorder="1">
      <alignment vertical="center"/>
    </xf>
    <xf numFmtId="178" fontId="9" fillId="0" borderId="14" xfId="1" applyNumberFormat="1" applyFont="1" applyBorder="1">
      <alignment vertical="center"/>
    </xf>
    <xf numFmtId="178" fontId="9" fillId="0" borderId="14" xfId="1" applyNumberFormat="1" applyFont="1" applyBorder="1" applyAlignment="1">
      <alignment horizontal="right" vertical="center"/>
    </xf>
    <xf numFmtId="41" fontId="0" fillId="0" borderId="0" xfId="1" applyFont="1">
      <alignment vertical="center"/>
    </xf>
    <xf numFmtId="41" fontId="2" fillId="0" borderId="19" xfId="1" applyBorder="1" applyAlignment="1">
      <alignment horizontal="center" vertical="center" wrapText="1"/>
    </xf>
    <xf numFmtId="41" fontId="2" fillId="0" borderId="50" xfId="1" applyBorder="1" applyAlignment="1">
      <alignment horizontal="center" vertical="center" wrapText="1"/>
    </xf>
    <xf numFmtId="41" fontId="2" fillId="0" borderId="11" xfId="1" applyBorder="1" applyAlignment="1">
      <alignment horizontal="center" vertical="center" wrapText="1"/>
    </xf>
    <xf numFmtId="41" fontId="2" fillId="0" borderId="11" xfId="1" applyBorder="1">
      <alignment vertical="center"/>
    </xf>
    <xf numFmtId="41" fontId="2" fillId="0" borderId="48" xfId="1" applyBorder="1">
      <alignment vertical="center"/>
    </xf>
    <xf numFmtId="0" fontId="8" fillId="0" borderId="2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9" fillId="0" borderId="34" xfId="0" applyFont="1" applyBorder="1">
      <alignment vertical="center"/>
    </xf>
    <xf numFmtId="0" fontId="0" fillId="0" borderId="33" xfId="0" applyBorder="1">
      <alignment vertical="center"/>
    </xf>
    <xf numFmtId="0" fontId="0" fillId="0" borderId="41" xfId="0" applyBorder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76" fontId="8" fillId="0" borderId="10" xfId="0" applyNumberFormat="1" applyFont="1" applyBorder="1">
      <alignment vertical="center"/>
    </xf>
    <xf numFmtId="176" fontId="8" fillId="0" borderId="19" xfId="0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9" xfId="0" applyNumberFormat="1" applyFont="1" applyBorder="1">
      <alignment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41" fontId="13" fillId="0" borderId="27" xfId="1" applyFont="1" applyBorder="1" applyAlignment="1">
      <alignment horizontal="center" vertical="center"/>
    </xf>
    <xf numFmtId="41" fontId="13" fillId="0" borderId="20" xfId="1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41" fontId="13" fillId="0" borderId="27" xfId="1" applyFont="1" applyBorder="1" applyAlignment="1">
      <alignment horizontal="center" vertical="center" wrapText="1"/>
    </xf>
    <xf numFmtId="0" fontId="13" fillId="0" borderId="39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2" fillId="2" borderId="10" xfId="2" applyFont="1" applyFill="1" applyBorder="1" applyAlignment="1">
      <alignment horizontal="center" vertical="center"/>
    </xf>
    <xf numFmtId="0" fontId="12" fillId="2" borderId="18" xfId="2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41" fontId="13" fillId="0" borderId="25" xfId="1" applyFont="1" applyBorder="1" applyAlignment="1">
      <alignment horizontal="center" vertical="center"/>
    </xf>
    <xf numFmtId="41" fontId="13" fillId="0" borderId="5" xfId="1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1" fontId="6" fillId="0" borderId="0" xfId="1" applyFont="1" applyAlignment="1">
      <alignment horizontal="center" vertical="center"/>
    </xf>
    <xf numFmtId="41" fontId="2" fillId="0" borderId="0" xfId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2" fillId="0" borderId="25" xfId="1" applyBorder="1" applyAlignment="1">
      <alignment horizontal="center" vertical="center" wrapText="1"/>
    </xf>
    <xf numFmtId="41" fontId="2" fillId="0" borderId="30" xfId="1" applyBorder="1" applyAlignment="1">
      <alignment horizontal="center" vertical="center" wrapText="1"/>
    </xf>
    <xf numFmtId="41" fontId="2" fillId="0" borderId="51" xfId="1" applyBorder="1" applyAlignment="1">
      <alignment horizontal="center" vertical="center" wrapText="1"/>
    </xf>
    <xf numFmtId="41" fontId="2" fillId="0" borderId="45" xfId="1" applyBorder="1" applyAlignment="1">
      <alignment horizontal="center" vertical="center" wrapText="1"/>
    </xf>
    <xf numFmtId="41" fontId="13" fillId="0" borderId="20" xfId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selection activeCell="C7" sqref="C7"/>
    </sheetView>
  </sheetViews>
  <sheetFormatPr defaultRowHeight="16.5" x14ac:dyDescent="0.3"/>
  <cols>
    <col min="1" max="1" width="7.875" customWidth="1"/>
    <col min="2" max="2" width="13" customWidth="1"/>
    <col min="3" max="4" width="13.5" customWidth="1"/>
    <col min="5" max="5" width="13.875" bestFit="1" customWidth="1"/>
    <col min="6" max="6" width="13.5" customWidth="1"/>
    <col min="7" max="7" width="16.125" customWidth="1"/>
    <col min="8" max="8" width="12.875" customWidth="1"/>
    <col min="9" max="9" width="13.25" customWidth="1"/>
  </cols>
  <sheetData>
    <row r="1" spans="1:13" ht="21.75" customHeight="1" x14ac:dyDescent="0.3">
      <c r="A1" s="137" t="s">
        <v>128</v>
      </c>
      <c r="B1" s="137"/>
      <c r="C1" s="137"/>
      <c r="D1" s="137"/>
      <c r="E1" s="137"/>
      <c r="F1" s="137"/>
      <c r="G1" s="137"/>
      <c r="H1" s="137"/>
      <c r="I1" s="137"/>
      <c r="J1" s="6"/>
      <c r="K1" s="6"/>
      <c r="L1" s="6"/>
      <c r="M1" s="6"/>
    </row>
    <row r="2" spans="1:13" ht="21.75" customHeight="1" x14ac:dyDescent="0.3">
      <c r="A2" s="5" t="s">
        <v>13</v>
      </c>
      <c r="B2" s="5"/>
      <c r="C2" s="4"/>
      <c r="D2" s="4"/>
      <c r="E2" s="4"/>
      <c r="F2" s="4"/>
      <c r="G2" s="4"/>
      <c r="H2" s="4"/>
    </row>
    <row r="3" spans="1:13" ht="21.75" customHeight="1" x14ac:dyDescent="0.3">
      <c r="A3" s="12" t="s">
        <v>20</v>
      </c>
      <c r="B3" s="7"/>
      <c r="C3" s="7"/>
      <c r="D3" s="7"/>
      <c r="E3" s="7"/>
      <c r="F3" s="7"/>
      <c r="G3" s="7"/>
      <c r="H3" s="7"/>
      <c r="I3" s="8"/>
    </row>
    <row r="4" spans="1:13" ht="20.100000000000001" customHeight="1" x14ac:dyDescent="0.3">
      <c r="A4" s="7" t="s">
        <v>121</v>
      </c>
      <c r="B4" s="7"/>
      <c r="C4" s="7"/>
      <c r="D4" s="7"/>
      <c r="E4" s="7"/>
      <c r="F4" s="7"/>
      <c r="G4" s="7"/>
      <c r="H4" s="7"/>
      <c r="I4" s="8"/>
    </row>
    <row r="5" spans="1:13" ht="20.100000000000001" customHeight="1" x14ac:dyDescent="0.3">
      <c r="A5" s="7" t="s">
        <v>14</v>
      </c>
      <c r="B5" s="7"/>
      <c r="C5" s="7"/>
      <c r="D5" s="7"/>
      <c r="E5" s="7"/>
      <c r="F5" s="7"/>
      <c r="G5" s="7"/>
      <c r="H5" s="7"/>
      <c r="I5" s="8"/>
    </row>
    <row r="6" spans="1:13" ht="20.100000000000001" customHeight="1" x14ac:dyDescent="0.3">
      <c r="A6" s="7" t="s">
        <v>15</v>
      </c>
      <c r="B6" s="7"/>
      <c r="C6" s="7"/>
      <c r="D6" s="7"/>
      <c r="E6" s="7"/>
      <c r="F6" s="7"/>
      <c r="G6" s="7"/>
      <c r="H6" s="7"/>
      <c r="I6" s="8"/>
    </row>
    <row r="7" spans="1:13" ht="33" customHeight="1" x14ac:dyDescent="0.3">
      <c r="A7" s="12" t="s">
        <v>21</v>
      </c>
      <c r="B7" s="7"/>
      <c r="C7" s="7"/>
      <c r="D7" s="7"/>
      <c r="E7" s="7"/>
      <c r="F7" s="7"/>
      <c r="G7" s="7"/>
      <c r="H7" s="7"/>
      <c r="I7" s="8"/>
    </row>
    <row r="8" spans="1:13" ht="20.100000000000001" customHeight="1" x14ac:dyDescent="0.3">
      <c r="A8" s="7" t="s">
        <v>41</v>
      </c>
      <c r="B8" s="7"/>
      <c r="C8" s="7"/>
      <c r="D8" s="7"/>
      <c r="E8" s="7"/>
      <c r="F8" s="7"/>
      <c r="G8" s="7"/>
      <c r="H8" s="7"/>
      <c r="I8" s="8"/>
    </row>
    <row r="9" spans="1:13" ht="20.100000000000001" customHeight="1" x14ac:dyDescent="0.3">
      <c r="A9" s="7" t="s">
        <v>112</v>
      </c>
      <c r="B9" s="7"/>
      <c r="C9" s="7"/>
      <c r="D9" s="7"/>
      <c r="E9" s="7"/>
      <c r="F9" s="7"/>
      <c r="G9" s="7"/>
      <c r="H9" s="7"/>
      <c r="I9" s="8"/>
    </row>
    <row r="10" spans="1:13" ht="33" customHeight="1" x14ac:dyDescent="0.3">
      <c r="A10" s="12" t="s">
        <v>22</v>
      </c>
      <c r="B10" s="7"/>
      <c r="C10" s="7"/>
      <c r="D10" s="7"/>
      <c r="E10" s="7"/>
      <c r="F10" s="7"/>
      <c r="G10" s="7"/>
      <c r="H10" s="7"/>
      <c r="I10" s="8"/>
    </row>
    <row r="11" spans="1:13" ht="20.100000000000001" customHeight="1" x14ac:dyDescent="0.3">
      <c r="A11" s="140" t="s">
        <v>16</v>
      </c>
      <c r="B11" s="140"/>
      <c r="C11" s="7"/>
      <c r="D11" s="7"/>
      <c r="E11" s="7"/>
      <c r="F11" s="7"/>
      <c r="G11" s="7"/>
      <c r="H11" s="7"/>
      <c r="I11" s="8"/>
    </row>
    <row r="12" spans="1:13" x14ac:dyDescent="0.3">
      <c r="A12" s="8"/>
      <c r="B12" s="7"/>
      <c r="C12" s="7"/>
      <c r="D12" s="7"/>
      <c r="E12" s="7"/>
      <c r="F12" s="7"/>
      <c r="G12" s="7"/>
      <c r="H12" s="7"/>
      <c r="I12" s="8" t="s">
        <v>42</v>
      </c>
    </row>
    <row r="13" spans="1:13" ht="22.5" customHeight="1" x14ac:dyDescent="0.3">
      <c r="A13" s="8"/>
      <c r="B13" s="141" t="s">
        <v>122</v>
      </c>
      <c r="C13" s="141"/>
      <c r="D13" s="142" t="s">
        <v>123</v>
      </c>
      <c r="E13" s="143"/>
      <c r="F13" s="143"/>
      <c r="G13" s="141" t="s">
        <v>120</v>
      </c>
      <c r="H13" s="141"/>
      <c r="I13" s="138" t="s">
        <v>51</v>
      </c>
    </row>
    <row r="14" spans="1:13" ht="31.5" customHeight="1" x14ac:dyDescent="0.3">
      <c r="A14" s="8"/>
      <c r="B14" s="141"/>
      <c r="C14" s="141"/>
      <c r="D14" s="89" t="s">
        <v>50</v>
      </c>
      <c r="E14" s="129" t="s">
        <v>109</v>
      </c>
      <c r="F14" s="90" t="s">
        <v>98</v>
      </c>
      <c r="G14" s="141"/>
      <c r="H14" s="141"/>
      <c r="I14" s="139"/>
    </row>
    <row r="15" spans="1:13" ht="36" customHeight="1" x14ac:dyDescent="0.3">
      <c r="A15" s="8"/>
      <c r="B15" s="144">
        <v>393950</v>
      </c>
      <c r="C15" s="145"/>
      <c r="D15" s="97">
        <v>4412</v>
      </c>
      <c r="E15" s="98">
        <v>0</v>
      </c>
      <c r="F15" s="98">
        <f>D15-E15</f>
        <v>4412</v>
      </c>
      <c r="G15" s="146">
        <f>B15+F15</f>
        <v>398362</v>
      </c>
      <c r="H15" s="147"/>
      <c r="I15" s="99" t="s">
        <v>129</v>
      </c>
    </row>
    <row r="16" spans="1:13" ht="12" customHeight="1" x14ac:dyDescent="0.3">
      <c r="A16" s="8"/>
      <c r="B16" s="43"/>
      <c r="C16" s="43"/>
      <c r="D16" s="44"/>
      <c r="E16" s="45"/>
      <c r="F16" s="45"/>
      <c r="G16" s="44"/>
      <c r="H16" s="44"/>
      <c r="I16" s="8"/>
    </row>
    <row r="17" spans="1:9" ht="20.100000000000001" customHeight="1" x14ac:dyDescent="0.3">
      <c r="A17" s="136" t="s">
        <v>27</v>
      </c>
      <c r="B17" s="136"/>
      <c r="C17" s="136"/>
      <c r="D17" s="136"/>
      <c r="E17" s="136"/>
      <c r="F17" s="136"/>
      <c r="G17" s="136"/>
      <c r="H17" s="136"/>
      <c r="I17" s="136"/>
    </row>
    <row r="18" spans="1:9" ht="21" customHeight="1" x14ac:dyDescent="0.3">
      <c r="A18" s="136" t="s">
        <v>17</v>
      </c>
      <c r="B18" s="136"/>
      <c r="C18" s="136"/>
      <c r="D18" s="136"/>
      <c r="E18" s="136"/>
      <c r="F18" s="136"/>
      <c r="G18" s="136"/>
      <c r="H18" s="136"/>
      <c r="I18" s="136"/>
    </row>
    <row r="19" spans="1:9" ht="21" customHeight="1" x14ac:dyDescent="0.3">
      <c r="A19" s="10" t="s">
        <v>44</v>
      </c>
      <c r="B19" s="10"/>
      <c r="C19" s="10"/>
      <c r="D19" s="10"/>
      <c r="E19" s="10"/>
      <c r="F19" s="10"/>
      <c r="G19" s="10"/>
      <c r="H19" s="10"/>
      <c r="I19" s="11"/>
    </row>
    <row r="20" spans="1:9" ht="26.25" customHeight="1" x14ac:dyDescent="0.3">
      <c r="A20" s="136" t="s">
        <v>28</v>
      </c>
      <c r="B20" s="136"/>
      <c r="C20" s="136"/>
      <c r="D20" s="136"/>
      <c r="E20" s="136"/>
      <c r="F20" s="136"/>
      <c r="G20" s="136"/>
      <c r="H20" s="136"/>
      <c r="I20" s="136"/>
    </row>
    <row r="21" spans="1:9" x14ac:dyDescent="0.3">
      <c r="A21" s="136" t="s">
        <v>18</v>
      </c>
      <c r="B21" s="136"/>
      <c r="C21" s="136"/>
      <c r="D21" s="136"/>
      <c r="E21" s="136"/>
      <c r="F21" s="136"/>
      <c r="G21" s="136"/>
      <c r="H21" s="136"/>
      <c r="I21" s="136"/>
    </row>
    <row r="22" spans="1:9" x14ac:dyDescent="0.3">
      <c r="A22" s="136" t="s">
        <v>19</v>
      </c>
      <c r="B22" s="136"/>
      <c r="C22" s="136"/>
      <c r="D22" s="136"/>
      <c r="E22" s="136"/>
      <c r="F22" s="136"/>
      <c r="G22" s="136"/>
      <c r="H22" s="136"/>
      <c r="I22" s="136"/>
    </row>
  </sheetData>
  <mergeCells count="13">
    <mergeCell ref="A21:I21"/>
    <mergeCell ref="A22:I22"/>
    <mergeCell ref="A20:I20"/>
    <mergeCell ref="A1:I1"/>
    <mergeCell ref="A17:I17"/>
    <mergeCell ref="A18:I18"/>
    <mergeCell ref="I13:I14"/>
    <mergeCell ref="A11:B11"/>
    <mergeCell ref="B13:C14"/>
    <mergeCell ref="D13:F13"/>
    <mergeCell ref="B15:C15"/>
    <mergeCell ref="G13:H14"/>
    <mergeCell ref="G15:H15"/>
  </mergeCells>
  <phoneticPr fontId="1" type="noConversion"/>
  <pageMargins left="0.70866141732283472" right="0.70866141732283472" top="0.62992125984251968" bottom="0.62992125984251968" header="0.31496062992125984" footer="0.23622047244094491"/>
  <pageSetup paperSize="9" orientation="landscape" useFirstPageNumber="1" r:id="rId1"/>
  <headerFooter>
    <oddFooter xml:space="preserve">&amp;C-&amp;P--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9"/>
  <sheetViews>
    <sheetView workbookViewId="0">
      <selection activeCell="C17" sqref="C17:C18"/>
    </sheetView>
  </sheetViews>
  <sheetFormatPr defaultRowHeight="16.5" x14ac:dyDescent="0.3"/>
  <cols>
    <col min="1" max="1" width="2.125" customWidth="1"/>
    <col min="2" max="2" width="13.375" customWidth="1"/>
    <col min="3" max="3" width="13.625" style="2" customWidth="1"/>
    <col min="4" max="5" width="13.375" style="2" customWidth="1"/>
    <col min="6" max="6" width="13.375" customWidth="1"/>
    <col min="7" max="7" width="13.625" style="2" customWidth="1"/>
    <col min="8" max="8" width="13.375" style="2" customWidth="1"/>
    <col min="9" max="9" width="16.25" style="2" customWidth="1"/>
  </cols>
  <sheetData>
    <row r="1" spans="2:9" ht="34.5" customHeight="1" x14ac:dyDescent="0.3">
      <c r="B1" s="5" t="s">
        <v>23</v>
      </c>
      <c r="C1" s="3"/>
      <c r="D1" s="3"/>
    </row>
    <row r="2" spans="2:9" ht="24.95" customHeight="1" x14ac:dyDescent="0.3"/>
    <row r="3" spans="2:9" ht="24.95" customHeight="1" x14ac:dyDescent="0.3">
      <c r="B3" s="39" t="s">
        <v>24</v>
      </c>
      <c r="C3" s="35"/>
      <c r="D3" s="14"/>
      <c r="E3" s="14"/>
      <c r="F3" s="8"/>
      <c r="G3" s="14"/>
      <c r="H3" s="14"/>
      <c r="I3" s="14"/>
    </row>
    <row r="4" spans="2:9" ht="24.95" customHeight="1" thickBot="1" x14ac:dyDescent="0.35">
      <c r="B4" s="8"/>
      <c r="C4" s="14"/>
      <c r="D4" s="14"/>
      <c r="E4" s="14"/>
      <c r="F4" s="8"/>
      <c r="G4" s="14"/>
      <c r="H4" s="151" t="s">
        <v>2</v>
      </c>
      <c r="I4" s="151"/>
    </row>
    <row r="5" spans="2:9" ht="24.95" customHeight="1" x14ac:dyDescent="0.3">
      <c r="B5" s="148" t="s">
        <v>118</v>
      </c>
      <c r="C5" s="149"/>
      <c r="D5" s="149"/>
      <c r="E5" s="150"/>
      <c r="F5" s="148" t="s">
        <v>119</v>
      </c>
      <c r="G5" s="149"/>
      <c r="H5" s="149"/>
      <c r="I5" s="150"/>
    </row>
    <row r="6" spans="2:9" ht="33" customHeight="1" thickBot="1" x14ac:dyDescent="0.35">
      <c r="B6" s="15" t="s">
        <v>0</v>
      </c>
      <c r="C6" s="40" t="s">
        <v>124</v>
      </c>
      <c r="D6" s="40" t="s">
        <v>125</v>
      </c>
      <c r="E6" s="16" t="s">
        <v>43</v>
      </c>
      <c r="F6" s="15" t="s">
        <v>0</v>
      </c>
      <c r="G6" s="40" t="s">
        <v>124</v>
      </c>
      <c r="H6" s="40" t="s">
        <v>125</v>
      </c>
      <c r="I6" s="16" t="s">
        <v>43</v>
      </c>
    </row>
    <row r="7" spans="2:9" s="49" customFormat="1" ht="24.95" customHeight="1" thickTop="1" x14ac:dyDescent="0.3">
      <c r="B7" s="95" t="s">
        <v>1</v>
      </c>
      <c r="C7" s="96">
        <f>SUM(C8:C17)</f>
        <v>398362</v>
      </c>
      <c r="D7" s="96">
        <f>SUM(D8:D17)</f>
        <v>393950</v>
      </c>
      <c r="E7" s="100">
        <f>SUM(E8:E17)</f>
        <v>4412</v>
      </c>
      <c r="F7" s="95" t="s">
        <v>1</v>
      </c>
      <c r="G7" s="96">
        <f>SUM(G8:G17)</f>
        <v>398362</v>
      </c>
      <c r="H7" s="96">
        <f>SUM(H8:H17)</f>
        <v>393950</v>
      </c>
      <c r="I7" s="100">
        <f>SUM(I8:I17)</f>
        <v>4412</v>
      </c>
    </row>
    <row r="8" spans="2:9" ht="24.95" customHeight="1" x14ac:dyDescent="0.3">
      <c r="B8" s="17" t="s">
        <v>29</v>
      </c>
      <c r="C8" s="42">
        <v>0</v>
      </c>
      <c r="D8" s="42">
        <v>0</v>
      </c>
      <c r="E8" s="120">
        <f>C8-D8</f>
        <v>0</v>
      </c>
      <c r="F8" s="87" t="s">
        <v>97</v>
      </c>
      <c r="G8" s="42">
        <v>0</v>
      </c>
      <c r="H8" s="42">
        <v>0</v>
      </c>
      <c r="I8" s="48">
        <f>G8-H8</f>
        <v>0</v>
      </c>
    </row>
    <row r="9" spans="2:9" ht="24.95" customHeight="1" x14ac:dyDescent="0.3">
      <c r="B9" s="17" t="s">
        <v>30</v>
      </c>
      <c r="C9" s="42">
        <v>0</v>
      </c>
      <c r="D9" s="42">
        <v>0</v>
      </c>
      <c r="E9" s="120">
        <f t="shared" ref="E9:E17" si="0">C9-D9</f>
        <v>0</v>
      </c>
      <c r="F9" s="17" t="s">
        <v>31</v>
      </c>
      <c r="G9" s="42">
        <v>0</v>
      </c>
      <c r="H9" s="42">
        <v>0</v>
      </c>
      <c r="I9" s="48">
        <f t="shared" ref="I9:I17" si="1">G9-H9</f>
        <v>0</v>
      </c>
    </row>
    <row r="10" spans="2:9" ht="24.95" customHeight="1" x14ac:dyDescent="0.3">
      <c r="B10" s="17" t="s">
        <v>32</v>
      </c>
      <c r="C10" s="42">
        <v>0</v>
      </c>
      <c r="D10" s="42">
        <v>0</v>
      </c>
      <c r="E10" s="120">
        <f t="shared" si="0"/>
        <v>0</v>
      </c>
      <c r="F10" s="17" t="s">
        <v>33</v>
      </c>
      <c r="G10" s="42">
        <v>0</v>
      </c>
      <c r="H10" s="42">
        <v>0</v>
      </c>
      <c r="I10" s="48">
        <f t="shared" si="1"/>
        <v>0</v>
      </c>
    </row>
    <row r="11" spans="2:9" ht="24.95" customHeight="1" x14ac:dyDescent="0.3">
      <c r="B11" s="17" t="s">
        <v>34</v>
      </c>
      <c r="C11" s="42">
        <v>0</v>
      </c>
      <c r="D11" s="42">
        <v>0</v>
      </c>
      <c r="E11" s="120">
        <f t="shared" si="0"/>
        <v>0</v>
      </c>
      <c r="F11" s="47" t="s">
        <v>53</v>
      </c>
      <c r="G11" s="42">
        <v>0</v>
      </c>
      <c r="H11" s="42">
        <v>0</v>
      </c>
      <c r="I11" s="48">
        <f t="shared" si="1"/>
        <v>0</v>
      </c>
    </row>
    <row r="12" spans="2:9" ht="24.95" customHeight="1" x14ac:dyDescent="0.3">
      <c r="B12" s="47" t="s">
        <v>52</v>
      </c>
      <c r="C12" s="42">
        <v>0</v>
      </c>
      <c r="D12" s="42">
        <v>0</v>
      </c>
      <c r="E12" s="120">
        <f t="shared" si="0"/>
        <v>0</v>
      </c>
      <c r="F12" s="17" t="s">
        <v>35</v>
      </c>
      <c r="G12" s="42">
        <v>0</v>
      </c>
      <c r="H12" s="42">
        <v>0</v>
      </c>
      <c r="I12" s="48">
        <f t="shared" si="1"/>
        <v>0</v>
      </c>
    </row>
    <row r="13" spans="2:9" ht="24.95" customHeight="1" x14ac:dyDescent="0.3">
      <c r="B13" s="17" t="s">
        <v>36</v>
      </c>
      <c r="C13" s="42">
        <v>300000</v>
      </c>
      <c r="D13" s="42">
        <v>300000</v>
      </c>
      <c r="E13" s="120">
        <f t="shared" si="0"/>
        <v>0</v>
      </c>
      <c r="F13" s="17" t="s">
        <v>37</v>
      </c>
      <c r="G13" s="42">
        <v>398362</v>
      </c>
      <c r="H13" s="42">
        <v>393950</v>
      </c>
      <c r="I13" s="48">
        <f t="shared" si="1"/>
        <v>4412</v>
      </c>
    </row>
    <row r="14" spans="2:9" ht="24.95" customHeight="1" x14ac:dyDescent="0.3">
      <c r="B14" s="17" t="s">
        <v>38</v>
      </c>
      <c r="C14" s="42">
        <v>0</v>
      </c>
      <c r="D14" s="42">
        <v>0</v>
      </c>
      <c r="E14" s="120">
        <f t="shared" si="0"/>
        <v>0</v>
      </c>
      <c r="F14" s="47" t="s">
        <v>39</v>
      </c>
      <c r="G14" s="42">
        <v>0</v>
      </c>
      <c r="H14" s="42">
        <v>0</v>
      </c>
      <c r="I14" s="48">
        <f t="shared" si="1"/>
        <v>0</v>
      </c>
    </row>
    <row r="15" spans="2:9" ht="24.95" customHeight="1" x14ac:dyDescent="0.3">
      <c r="B15" s="17" t="s">
        <v>40</v>
      </c>
      <c r="C15" s="42">
        <v>7230</v>
      </c>
      <c r="D15" s="42">
        <v>7230</v>
      </c>
      <c r="E15" s="120">
        <f t="shared" si="0"/>
        <v>0</v>
      </c>
      <c r="F15" s="47" t="s">
        <v>54</v>
      </c>
      <c r="G15" s="42">
        <v>0</v>
      </c>
      <c r="H15" s="42">
        <v>0</v>
      </c>
      <c r="I15" s="48">
        <f t="shared" si="1"/>
        <v>0</v>
      </c>
    </row>
    <row r="16" spans="2:9" ht="24.95" customHeight="1" x14ac:dyDescent="0.3">
      <c r="B16" s="22" t="s">
        <v>117</v>
      </c>
      <c r="C16" s="46">
        <v>4412</v>
      </c>
      <c r="D16" s="46">
        <v>0</v>
      </c>
      <c r="E16" s="120">
        <f t="shared" si="0"/>
        <v>4412</v>
      </c>
      <c r="F16" s="22"/>
      <c r="G16" s="30"/>
      <c r="H16" s="30"/>
      <c r="I16" s="48">
        <f t="shared" si="1"/>
        <v>0</v>
      </c>
    </row>
    <row r="17" spans="2:9" ht="24.95" customHeight="1" thickBot="1" x14ac:dyDescent="0.35">
      <c r="B17" s="18" t="s">
        <v>46</v>
      </c>
      <c r="C17" s="41">
        <v>86720</v>
      </c>
      <c r="D17" s="41">
        <v>86720</v>
      </c>
      <c r="E17" s="121">
        <f t="shared" si="0"/>
        <v>0</v>
      </c>
      <c r="F17" s="18"/>
      <c r="G17" s="19"/>
      <c r="H17" s="19"/>
      <c r="I17" s="122">
        <f t="shared" si="1"/>
        <v>0</v>
      </c>
    </row>
    <row r="18" spans="2:9" x14ac:dyDescent="0.3">
      <c r="B18" s="1"/>
    </row>
    <row r="19" spans="2:9" x14ac:dyDescent="0.3">
      <c r="C19" s="123"/>
      <c r="D19" s="123"/>
      <c r="G19" s="123"/>
      <c r="H19" s="123"/>
    </row>
  </sheetData>
  <mergeCells count="3">
    <mergeCell ref="B5:E5"/>
    <mergeCell ref="F5:I5"/>
    <mergeCell ref="H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2" orientation="landscape" useFirstPageNumber="1" r:id="rId1"/>
  <headerFooter>
    <oddFooter xml:space="preserve">&amp;C-&amp;P--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E18" sqref="E18"/>
    </sheetView>
  </sheetViews>
  <sheetFormatPr defaultRowHeight="16.5" x14ac:dyDescent="0.3"/>
  <cols>
    <col min="1" max="1" width="5.125" customWidth="1"/>
    <col min="2" max="2" width="4.5" customWidth="1"/>
    <col min="3" max="3" width="5.25" customWidth="1"/>
    <col min="4" max="4" width="5.75" customWidth="1"/>
    <col min="5" max="5" width="14.75" customWidth="1"/>
    <col min="6" max="8" width="14.75" style="2" customWidth="1"/>
    <col min="9" max="9" width="33" customWidth="1"/>
  </cols>
  <sheetData>
    <row r="1" spans="1:9" ht="17.25" x14ac:dyDescent="0.3">
      <c r="A1" s="4" t="s">
        <v>25</v>
      </c>
      <c r="B1" s="2"/>
      <c r="C1" s="2"/>
    </row>
    <row r="2" spans="1:9" ht="17.25" thickBot="1" x14ac:dyDescent="0.35">
      <c r="F2" s="123"/>
      <c r="G2" s="123"/>
      <c r="I2" s="13" t="s">
        <v>2</v>
      </c>
    </row>
    <row r="3" spans="1:9" ht="18" customHeight="1" x14ac:dyDescent="0.3">
      <c r="A3" s="158" t="s">
        <v>100</v>
      </c>
      <c r="B3" s="159"/>
      <c r="C3" s="159"/>
      <c r="D3" s="159"/>
      <c r="E3" s="159"/>
      <c r="F3" s="160" t="s">
        <v>124</v>
      </c>
      <c r="G3" s="160" t="s">
        <v>125</v>
      </c>
      <c r="H3" s="152" t="s">
        <v>43</v>
      </c>
      <c r="I3" s="154" t="s">
        <v>101</v>
      </c>
    </row>
    <row r="4" spans="1:9" ht="18" customHeight="1" x14ac:dyDescent="0.3">
      <c r="A4" s="115" t="s">
        <v>102</v>
      </c>
      <c r="B4" s="116" t="s">
        <v>103</v>
      </c>
      <c r="C4" s="116" t="s">
        <v>104</v>
      </c>
      <c r="D4" s="116" t="s">
        <v>105</v>
      </c>
      <c r="E4" s="116" t="s">
        <v>106</v>
      </c>
      <c r="F4" s="196"/>
      <c r="G4" s="196"/>
      <c r="H4" s="153"/>
      <c r="I4" s="155"/>
    </row>
    <row r="5" spans="1:9" s="49" customFormat="1" ht="24.95" customHeight="1" thickBot="1" x14ac:dyDescent="0.35">
      <c r="A5" s="156" t="s">
        <v>66</v>
      </c>
      <c r="B5" s="157"/>
      <c r="C5" s="157"/>
      <c r="D5" s="157"/>
      <c r="E5" s="157"/>
      <c r="F5" s="113">
        <f>F17+F6</f>
        <v>398362</v>
      </c>
      <c r="G5" s="113">
        <f>G17+G6</f>
        <v>393950</v>
      </c>
      <c r="H5" s="113">
        <f>H17+H6</f>
        <v>4412</v>
      </c>
      <c r="I5" s="114"/>
    </row>
    <row r="6" spans="1:9" s="49" customFormat="1" ht="24.95" customHeight="1" x14ac:dyDescent="0.3">
      <c r="A6" s="107" t="s">
        <v>55</v>
      </c>
      <c r="B6" s="108"/>
      <c r="C6" s="109"/>
      <c r="D6" s="109"/>
      <c r="E6" s="110"/>
      <c r="F6" s="111">
        <f>F7</f>
        <v>98362</v>
      </c>
      <c r="G6" s="111">
        <f>G7</f>
        <v>93950</v>
      </c>
      <c r="H6" s="111">
        <f>H7</f>
        <v>4412</v>
      </c>
      <c r="I6" s="112"/>
    </row>
    <row r="7" spans="1:9" s="49" customFormat="1" ht="24.95" customHeight="1" x14ac:dyDescent="0.3">
      <c r="A7" s="50"/>
      <c r="B7" s="51" t="s">
        <v>56</v>
      </c>
      <c r="C7" s="52"/>
      <c r="D7" s="52"/>
      <c r="E7" s="53"/>
      <c r="F7" s="65">
        <f>F8+F11+F14</f>
        <v>98362</v>
      </c>
      <c r="G7" s="65">
        <f>G8+G11+G14</f>
        <v>93950</v>
      </c>
      <c r="H7" s="65">
        <f>H8+H11+H14</f>
        <v>4412</v>
      </c>
      <c r="I7" s="55"/>
    </row>
    <row r="8" spans="1:9" s="49" customFormat="1" ht="24.95" customHeight="1" x14ac:dyDescent="0.3">
      <c r="A8" s="56"/>
      <c r="B8" s="57"/>
      <c r="C8" s="51" t="s">
        <v>57</v>
      </c>
      <c r="D8" s="52"/>
      <c r="E8" s="53"/>
      <c r="F8" s="65">
        <f t="shared" ref="F8:H9" si="0">F9</f>
        <v>86720</v>
      </c>
      <c r="G8" s="65">
        <f t="shared" si="0"/>
        <v>86720</v>
      </c>
      <c r="H8" s="65">
        <f t="shared" si="0"/>
        <v>0</v>
      </c>
      <c r="I8" s="55"/>
    </row>
    <row r="9" spans="1:9" s="49" customFormat="1" ht="24.95" customHeight="1" x14ac:dyDescent="0.3">
      <c r="A9" s="56"/>
      <c r="B9" s="58"/>
      <c r="C9" s="60"/>
      <c r="D9" s="51" t="s">
        <v>58</v>
      </c>
      <c r="E9" s="53"/>
      <c r="F9" s="65">
        <f t="shared" si="0"/>
        <v>86720</v>
      </c>
      <c r="G9" s="65">
        <f t="shared" si="0"/>
        <v>86720</v>
      </c>
      <c r="H9" s="65">
        <f t="shared" si="0"/>
        <v>0</v>
      </c>
      <c r="I9" s="55"/>
    </row>
    <row r="10" spans="1:9" ht="24.95" customHeight="1" x14ac:dyDescent="0.3">
      <c r="A10" s="25"/>
      <c r="B10" s="26"/>
      <c r="C10" s="27"/>
      <c r="D10" s="23"/>
      <c r="E10" s="23" t="s">
        <v>45</v>
      </c>
      <c r="F10" s="29">
        <v>86720</v>
      </c>
      <c r="G10" s="29">
        <v>86720</v>
      </c>
      <c r="H10" s="88">
        <f>F10-G10</f>
        <v>0</v>
      </c>
      <c r="I10" s="24"/>
    </row>
    <row r="11" spans="1:9" s="49" customFormat="1" ht="24.95" customHeight="1" x14ac:dyDescent="0.3">
      <c r="A11" s="56"/>
      <c r="B11" s="58"/>
      <c r="C11" s="59" t="s">
        <v>59</v>
      </c>
      <c r="D11" s="59"/>
      <c r="E11" s="59"/>
      <c r="F11" s="65">
        <f>F12</f>
        <v>7230</v>
      </c>
      <c r="G11" s="65">
        <f>G12</f>
        <v>7230</v>
      </c>
      <c r="H11" s="65">
        <f t="shared" ref="H11:H12" si="1">H12</f>
        <v>0</v>
      </c>
      <c r="I11" s="55"/>
    </row>
    <row r="12" spans="1:9" s="49" customFormat="1" ht="24.95" customHeight="1" x14ac:dyDescent="0.3">
      <c r="A12" s="56"/>
      <c r="B12" s="58"/>
      <c r="C12" s="60"/>
      <c r="D12" s="51" t="s">
        <v>60</v>
      </c>
      <c r="E12" s="53"/>
      <c r="F12" s="65">
        <f>F13</f>
        <v>7230</v>
      </c>
      <c r="G12" s="65">
        <f>G13</f>
        <v>7230</v>
      </c>
      <c r="H12" s="65">
        <f t="shared" si="1"/>
        <v>0</v>
      </c>
      <c r="I12" s="55"/>
    </row>
    <row r="13" spans="1:9" ht="24.95" customHeight="1" x14ac:dyDescent="0.3">
      <c r="A13" s="25"/>
      <c r="B13" s="26"/>
      <c r="C13" s="27"/>
      <c r="D13" s="9"/>
      <c r="E13" s="9" t="s">
        <v>9</v>
      </c>
      <c r="F13" s="29">
        <v>7230</v>
      </c>
      <c r="G13" s="29">
        <v>7230</v>
      </c>
      <c r="H13" s="88">
        <f>F13-G13</f>
        <v>0</v>
      </c>
      <c r="I13" s="24"/>
    </row>
    <row r="14" spans="1:9" s="49" customFormat="1" ht="24.95" customHeight="1" x14ac:dyDescent="0.3">
      <c r="A14" s="56"/>
      <c r="B14" s="58"/>
      <c r="C14" s="59" t="s">
        <v>61</v>
      </c>
      <c r="D14" s="59"/>
      <c r="E14" s="59"/>
      <c r="F14" s="65">
        <f>F15</f>
        <v>4412</v>
      </c>
      <c r="G14" s="65">
        <f>G15</f>
        <v>0</v>
      </c>
      <c r="H14" s="65">
        <f t="shared" ref="H14:H15" si="2">H15</f>
        <v>4412</v>
      </c>
      <c r="I14" s="55"/>
    </row>
    <row r="15" spans="1:9" s="49" customFormat="1" ht="24.95" customHeight="1" x14ac:dyDescent="0.3">
      <c r="A15" s="56"/>
      <c r="B15" s="58"/>
      <c r="C15" s="60"/>
      <c r="D15" s="59" t="s">
        <v>62</v>
      </c>
      <c r="E15" s="59"/>
      <c r="F15" s="65">
        <f>F16</f>
        <v>4412</v>
      </c>
      <c r="G15" s="65">
        <f>G16</f>
        <v>0</v>
      </c>
      <c r="H15" s="65">
        <f t="shared" si="2"/>
        <v>4412</v>
      </c>
      <c r="I15" s="55"/>
    </row>
    <row r="16" spans="1:9" ht="24.95" customHeight="1" x14ac:dyDescent="0.3">
      <c r="A16" s="28"/>
      <c r="B16" s="27"/>
      <c r="C16" s="27"/>
      <c r="D16" s="9"/>
      <c r="E16" s="9" t="s">
        <v>10</v>
      </c>
      <c r="F16" s="29">
        <v>4412</v>
      </c>
      <c r="G16" s="29">
        <v>0</v>
      </c>
      <c r="H16" s="88">
        <f>F16-G16</f>
        <v>4412</v>
      </c>
      <c r="I16" s="24" t="s">
        <v>113</v>
      </c>
    </row>
    <row r="17" spans="1:9" s="49" customFormat="1" ht="24.95" customHeight="1" x14ac:dyDescent="0.3">
      <c r="A17" s="61" t="s">
        <v>63</v>
      </c>
      <c r="B17" s="59"/>
      <c r="C17" s="51"/>
      <c r="D17" s="52"/>
      <c r="E17" s="53"/>
      <c r="F17" s="65">
        <f t="shared" ref="F17:G19" si="3">F18</f>
        <v>300000</v>
      </c>
      <c r="G17" s="65">
        <f t="shared" si="3"/>
        <v>300000</v>
      </c>
      <c r="H17" s="65">
        <f t="shared" ref="H17:H19" si="4">H18</f>
        <v>0</v>
      </c>
      <c r="I17" s="55"/>
    </row>
    <row r="18" spans="1:9" s="49" customFormat="1" ht="24.95" customHeight="1" x14ac:dyDescent="0.3">
      <c r="A18" s="50"/>
      <c r="B18" s="51" t="s">
        <v>64</v>
      </c>
      <c r="C18" s="52"/>
      <c r="D18" s="52"/>
      <c r="E18" s="53"/>
      <c r="F18" s="65">
        <f t="shared" si="3"/>
        <v>300000</v>
      </c>
      <c r="G18" s="65">
        <f t="shared" si="3"/>
        <v>300000</v>
      </c>
      <c r="H18" s="65">
        <f t="shared" si="4"/>
        <v>0</v>
      </c>
      <c r="I18" s="55"/>
    </row>
    <row r="19" spans="1:9" s="49" customFormat="1" ht="24.95" customHeight="1" x14ac:dyDescent="0.3">
      <c r="A19" s="56"/>
      <c r="B19" s="60"/>
      <c r="C19" s="59" t="s">
        <v>65</v>
      </c>
      <c r="D19" s="59"/>
      <c r="E19" s="59"/>
      <c r="F19" s="65">
        <f t="shared" si="3"/>
        <v>300000</v>
      </c>
      <c r="G19" s="65">
        <f t="shared" si="3"/>
        <v>300000</v>
      </c>
      <c r="H19" s="65">
        <f t="shared" si="4"/>
        <v>0</v>
      </c>
      <c r="I19" s="55"/>
    </row>
    <row r="20" spans="1:9" ht="24.95" customHeight="1" thickBot="1" x14ac:dyDescent="0.35">
      <c r="A20" s="101"/>
      <c r="B20" s="102"/>
      <c r="C20" s="103"/>
      <c r="D20" s="103" t="s">
        <v>11</v>
      </c>
      <c r="E20" s="103"/>
      <c r="F20" s="104">
        <v>300000</v>
      </c>
      <c r="G20" s="104">
        <v>300000</v>
      </c>
      <c r="H20" s="105">
        <f>F20-G20</f>
        <v>0</v>
      </c>
      <c r="I20" s="106"/>
    </row>
  </sheetData>
  <mergeCells count="6">
    <mergeCell ref="H3:H4"/>
    <mergeCell ref="I3:I4"/>
    <mergeCell ref="A5:E5"/>
    <mergeCell ref="A3:E3"/>
    <mergeCell ref="G3:G4"/>
    <mergeCell ref="F3:F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3" orientation="landscape" useFirstPageNumber="1" r:id="rId1"/>
  <headerFooter>
    <oddFooter xml:space="preserve">&amp;C-&amp;P--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5"/>
  <sheetViews>
    <sheetView workbookViewId="0">
      <selection activeCell="F26" sqref="F26"/>
    </sheetView>
  </sheetViews>
  <sheetFormatPr defaultRowHeight="16.5" x14ac:dyDescent="0.3"/>
  <cols>
    <col min="1" max="4" width="4.125" customWidth="1"/>
    <col min="5" max="5" width="17.25" customWidth="1"/>
    <col min="6" max="8" width="13.75" style="2" customWidth="1"/>
    <col min="9" max="9" width="4.375" customWidth="1"/>
    <col min="11" max="11" width="9.375" customWidth="1"/>
    <col min="12" max="12" width="2.375" customWidth="1"/>
    <col min="13" max="13" width="1.5" customWidth="1"/>
    <col min="14" max="15" width="2.625" customWidth="1"/>
    <col min="16" max="16" width="2.25" customWidth="1"/>
    <col min="17" max="17" width="11" customWidth="1"/>
  </cols>
  <sheetData>
    <row r="1" spans="1:18" ht="17.25" x14ac:dyDescent="0.3">
      <c r="A1" s="4" t="s">
        <v>26</v>
      </c>
      <c r="B1" s="2"/>
      <c r="C1" s="2"/>
    </row>
    <row r="2" spans="1:18" ht="17.25" thickBot="1" x14ac:dyDescent="0.35">
      <c r="A2" s="32"/>
      <c r="B2" s="32"/>
      <c r="C2" s="32"/>
      <c r="D2" s="32"/>
      <c r="E2" s="32"/>
      <c r="F2" s="33"/>
      <c r="G2" s="33"/>
      <c r="H2" s="33"/>
      <c r="I2" s="31"/>
      <c r="J2" s="34"/>
      <c r="K2" s="34"/>
      <c r="L2" s="34"/>
      <c r="M2" s="34"/>
      <c r="N2" s="34"/>
      <c r="O2" s="34"/>
      <c r="P2" s="34"/>
      <c r="Q2" s="37" t="s">
        <v>49</v>
      </c>
    </row>
    <row r="3" spans="1:18" ht="20.25" customHeight="1" x14ac:dyDescent="0.3">
      <c r="A3" s="173" t="s">
        <v>3</v>
      </c>
      <c r="B3" s="174"/>
      <c r="C3" s="174"/>
      <c r="D3" s="174"/>
      <c r="E3" s="174"/>
      <c r="F3" s="160" t="s">
        <v>126</v>
      </c>
      <c r="G3" s="160" t="s">
        <v>127</v>
      </c>
      <c r="H3" s="178" t="s">
        <v>43</v>
      </c>
      <c r="I3" s="180" t="s">
        <v>48</v>
      </c>
      <c r="J3" s="181"/>
      <c r="K3" s="181"/>
      <c r="L3" s="181"/>
      <c r="M3" s="181"/>
      <c r="N3" s="181"/>
      <c r="O3" s="181"/>
      <c r="P3" s="181"/>
      <c r="Q3" s="182"/>
      <c r="R3" s="63"/>
    </row>
    <row r="4" spans="1:18" ht="20.25" customHeight="1" x14ac:dyDescent="0.3">
      <c r="A4" s="131" t="s">
        <v>4</v>
      </c>
      <c r="B4" s="132" t="s">
        <v>5</v>
      </c>
      <c r="C4" s="132" t="s">
        <v>6</v>
      </c>
      <c r="D4" s="132" t="s">
        <v>7</v>
      </c>
      <c r="E4" s="132" t="s">
        <v>8</v>
      </c>
      <c r="F4" s="153"/>
      <c r="G4" s="153"/>
      <c r="H4" s="179"/>
      <c r="I4" s="183"/>
      <c r="J4" s="184"/>
      <c r="K4" s="184"/>
      <c r="L4" s="184"/>
      <c r="M4" s="184"/>
      <c r="N4" s="184"/>
      <c r="O4" s="184"/>
      <c r="P4" s="184"/>
      <c r="Q4" s="185"/>
      <c r="R4" s="63"/>
    </row>
    <row r="5" spans="1:18" s="49" customFormat="1" ht="22.5" customHeight="1" thickBot="1" x14ac:dyDescent="0.35">
      <c r="A5" s="171" t="s">
        <v>75</v>
      </c>
      <c r="B5" s="172"/>
      <c r="C5" s="172"/>
      <c r="D5" s="172"/>
      <c r="E5" s="172"/>
      <c r="F5" s="62">
        <f>F11+F6</f>
        <v>398362</v>
      </c>
      <c r="G5" s="62">
        <f>G11+G6</f>
        <v>393950</v>
      </c>
      <c r="H5" s="73">
        <f>F5-G5</f>
        <v>4412</v>
      </c>
      <c r="I5" s="74"/>
      <c r="J5" s="75"/>
      <c r="K5" s="75"/>
      <c r="L5" s="75"/>
      <c r="M5" s="75"/>
      <c r="N5" s="75"/>
      <c r="O5" s="75"/>
      <c r="P5" s="75"/>
      <c r="Q5" s="76"/>
    </row>
    <row r="6" spans="1:18" s="49" customFormat="1" ht="22.5" customHeight="1" x14ac:dyDescent="0.3">
      <c r="A6" s="161" t="s">
        <v>47</v>
      </c>
      <c r="B6" s="162"/>
      <c r="C6" s="162"/>
      <c r="D6" s="162"/>
      <c r="E6" s="163"/>
      <c r="F6" s="64">
        <f t="shared" ref="F6:H8" si="0">F7</f>
        <v>0</v>
      </c>
      <c r="G6" s="64">
        <f t="shared" si="0"/>
        <v>0</v>
      </c>
      <c r="H6" s="65">
        <f t="shared" si="0"/>
        <v>0</v>
      </c>
      <c r="I6" s="165"/>
      <c r="J6" s="166"/>
      <c r="K6" s="166"/>
      <c r="L6" s="166"/>
      <c r="M6" s="166"/>
      <c r="N6" s="166"/>
      <c r="O6" s="166"/>
      <c r="P6" s="166"/>
      <c r="Q6" s="167"/>
      <c r="R6" s="66"/>
    </row>
    <row r="7" spans="1:18" s="49" customFormat="1" ht="22.5" customHeight="1" x14ac:dyDescent="0.3">
      <c r="A7" s="50"/>
      <c r="B7" s="164" t="s">
        <v>67</v>
      </c>
      <c r="C7" s="162"/>
      <c r="D7" s="162"/>
      <c r="E7" s="163"/>
      <c r="F7" s="64">
        <f t="shared" si="0"/>
        <v>0</v>
      </c>
      <c r="G7" s="64">
        <f t="shared" si="0"/>
        <v>0</v>
      </c>
      <c r="H7" s="65">
        <f t="shared" si="0"/>
        <v>0</v>
      </c>
      <c r="I7" s="165"/>
      <c r="J7" s="166"/>
      <c r="K7" s="166"/>
      <c r="L7" s="166"/>
      <c r="M7" s="166"/>
      <c r="N7" s="166"/>
      <c r="O7" s="166"/>
      <c r="P7" s="166"/>
      <c r="Q7" s="167"/>
      <c r="R7" s="66"/>
    </row>
    <row r="8" spans="1:18" s="49" customFormat="1" ht="22.5" customHeight="1" x14ac:dyDescent="0.3">
      <c r="A8" s="67"/>
      <c r="B8" s="60"/>
      <c r="C8" s="164" t="s">
        <v>68</v>
      </c>
      <c r="D8" s="162"/>
      <c r="E8" s="163"/>
      <c r="F8" s="64">
        <f t="shared" si="0"/>
        <v>0</v>
      </c>
      <c r="G8" s="64">
        <f t="shared" si="0"/>
        <v>0</v>
      </c>
      <c r="H8" s="65">
        <f t="shared" si="0"/>
        <v>0</v>
      </c>
      <c r="I8" s="165"/>
      <c r="J8" s="166"/>
      <c r="K8" s="166"/>
      <c r="L8" s="166"/>
      <c r="M8" s="166"/>
      <c r="N8" s="166"/>
      <c r="O8" s="166"/>
      <c r="P8" s="166"/>
      <c r="Q8" s="167"/>
    </row>
    <row r="9" spans="1:18" s="49" customFormat="1" ht="22.5" customHeight="1" x14ac:dyDescent="0.3">
      <c r="A9" s="67"/>
      <c r="B9" s="68"/>
      <c r="C9" s="60"/>
      <c r="D9" s="162" t="s">
        <v>69</v>
      </c>
      <c r="E9" s="163"/>
      <c r="F9" s="69">
        <f>F10</f>
        <v>0</v>
      </c>
      <c r="G9" s="69">
        <f>G10</f>
        <v>0</v>
      </c>
      <c r="H9" s="65">
        <f>H10</f>
        <v>0</v>
      </c>
      <c r="I9" s="165"/>
      <c r="J9" s="166"/>
      <c r="K9" s="166"/>
      <c r="L9" s="166"/>
      <c r="M9" s="166"/>
      <c r="N9" s="166"/>
      <c r="O9" s="166"/>
      <c r="P9" s="166"/>
      <c r="Q9" s="167"/>
    </row>
    <row r="10" spans="1:18" ht="31.5" customHeight="1" x14ac:dyDescent="0.3">
      <c r="A10" s="20"/>
      <c r="B10" s="21"/>
      <c r="C10" s="21"/>
      <c r="D10" s="130"/>
      <c r="E10" s="38" t="s">
        <v>70</v>
      </c>
      <c r="F10" s="36">
        <v>0</v>
      </c>
      <c r="G10" s="36">
        <v>0</v>
      </c>
      <c r="H10" s="29">
        <f>G10-F10</f>
        <v>0</v>
      </c>
      <c r="I10" s="168"/>
      <c r="J10" s="169"/>
      <c r="K10" s="169"/>
      <c r="L10" s="169"/>
      <c r="M10" s="169"/>
      <c r="N10" s="169"/>
      <c r="O10" s="169"/>
      <c r="P10" s="169"/>
      <c r="Q10" s="170"/>
    </row>
    <row r="11" spans="1:18" s="49" customFormat="1" ht="22.5" customHeight="1" x14ac:dyDescent="0.3">
      <c r="A11" s="61" t="s">
        <v>71</v>
      </c>
      <c r="B11" s="59"/>
      <c r="C11" s="51"/>
      <c r="D11" s="52"/>
      <c r="E11" s="53"/>
      <c r="F11" s="70">
        <f t="shared" ref="F11:G14" si="1">F12</f>
        <v>398362</v>
      </c>
      <c r="G11" s="70">
        <f t="shared" si="1"/>
        <v>393950</v>
      </c>
      <c r="H11" s="65">
        <f t="shared" ref="H11:H14" si="2">F11-G11</f>
        <v>4412</v>
      </c>
      <c r="I11" s="175"/>
      <c r="J11" s="176"/>
      <c r="K11" s="176"/>
      <c r="L11" s="176"/>
      <c r="M11" s="176"/>
      <c r="N11" s="176"/>
      <c r="O11" s="176"/>
      <c r="P11" s="176"/>
      <c r="Q11" s="177"/>
    </row>
    <row r="12" spans="1:18" s="49" customFormat="1" ht="22.5" customHeight="1" x14ac:dyDescent="0.3">
      <c r="A12" s="50"/>
      <c r="B12" s="59" t="s">
        <v>72</v>
      </c>
      <c r="C12" s="59"/>
      <c r="D12" s="51"/>
      <c r="E12" s="53"/>
      <c r="F12" s="54">
        <f t="shared" si="1"/>
        <v>398362</v>
      </c>
      <c r="G12" s="54">
        <f t="shared" si="1"/>
        <v>393950</v>
      </c>
      <c r="H12" s="65">
        <f t="shared" si="2"/>
        <v>4412</v>
      </c>
      <c r="I12" s="51"/>
      <c r="J12" s="71"/>
      <c r="K12" s="71"/>
      <c r="L12" s="71"/>
      <c r="M12" s="71"/>
      <c r="N12" s="71"/>
      <c r="O12" s="71"/>
      <c r="P12" s="71"/>
      <c r="Q12" s="72"/>
    </row>
    <row r="13" spans="1:18" s="49" customFormat="1" ht="22.5" customHeight="1" x14ac:dyDescent="0.3">
      <c r="A13" s="56"/>
      <c r="B13" s="60"/>
      <c r="C13" s="59" t="s">
        <v>73</v>
      </c>
      <c r="D13" s="59"/>
      <c r="E13" s="59"/>
      <c r="F13" s="54">
        <f t="shared" si="1"/>
        <v>398362</v>
      </c>
      <c r="G13" s="54">
        <f t="shared" si="1"/>
        <v>393950</v>
      </c>
      <c r="H13" s="65">
        <f t="shared" si="2"/>
        <v>4412</v>
      </c>
      <c r="I13" s="51"/>
      <c r="J13" s="71"/>
      <c r="K13" s="71"/>
      <c r="L13" s="71"/>
      <c r="M13" s="71"/>
      <c r="N13" s="71"/>
      <c r="O13" s="71"/>
      <c r="P13" s="71"/>
      <c r="Q13" s="72"/>
    </row>
    <row r="14" spans="1:18" s="49" customFormat="1" ht="22.5" customHeight="1" x14ac:dyDescent="0.3">
      <c r="A14" s="56"/>
      <c r="B14" s="58"/>
      <c r="C14" s="60"/>
      <c r="D14" s="59" t="s">
        <v>74</v>
      </c>
      <c r="E14" s="59"/>
      <c r="F14" s="54">
        <f t="shared" si="1"/>
        <v>398362</v>
      </c>
      <c r="G14" s="54">
        <f t="shared" si="1"/>
        <v>393950</v>
      </c>
      <c r="H14" s="65">
        <f t="shared" si="2"/>
        <v>4412</v>
      </c>
      <c r="I14" s="51"/>
      <c r="J14" s="71"/>
      <c r="K14" s="71"/>
      <c r="L14" s="71"/>
      <c r="M14" s="71"/>
      <c r="N14" s="71"/>
      <c r="O14" s="71"/>
      <c r="P14" s="71"/>
      <c r="Q14" s="72"/>
    </row>
    <row r="15" spans="1:18" ht="22.5" customHeight="1" thickBot="1" x14ac:dyDescent="0.35">
      <c r="A15" s="101"/>
      <c r="B15" s="102"/>
      <c r="C15" s="102"/>
      <c r="D15" s="103"/>
      <c r="E15" s="103" t="s">
        <v>12</v>
      </c>
      <c r="F15" s="19">
        <v>398362</v>
      </c>
      <c r="G15" s="19">
        <v>393950</v>
      </c>
      <c r="H15" s="104">
        <f>F15-G15</f>
        <v>4412</v>
      </c>
      <c r="I15" s="133"/>
      <c r="J15" s="134"/>
      <c r="K15" s="134"/>
      <c r="L15" s="134"/>
      <c r="M15" s="134"/>
      <c r="N15" s="134"/>
      <c r="O15" s="134"/>
      <c r="P15" s="134"/>
      <c r="Q15" s="135"/>
    </row>
  </sheetData>
  <mergeCells count="16">
    <mergeCell ref="I11:Q11"/>
    <mergeCell ref="H3:H4"/>
    <mergeCell ref="I3:Q4"/>
    <mergeCell ref="I6:Q6"/>
    <mergeCell ref="I7:Q7"/>
    <mergeCell ref="I8:Q8"/>
    <mergeCell ref="I10:Q10"/>
    <mergeCell ref="G3:G4"/>
    <mergeCell ref="A6:E6"/>
    <mergeCell ref="B7:E7"/>
    <mergeCell ref="I9:Q9"/>
    <mergeCell ref="C8:E8"/>
    <mergeCell ref="D9:E9"/>
    <mergeCell ref="F3:F4"/>
    <mergeCell ref="A5:E5"/>
    <mergeCell ref="A3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4" orientation="landscape" useFirstPageNumber="1" r:id="rId1"/>
  <headerFooter>
    <oddFooter xml:space="preserve">&amp;C-&amp;P--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5"/>
  <sheetViews>
    <sheetView zoomScaleNormal="100" workbookViewId="0">
      <selection activeCell="F22" sqref="F22"/>
    </sheetView>
  </sheetViews>
  <sheetFormatPr defaultRowHeight="16.5" x14ac:dyDescent="0.3"/>
  <cols>
    <col min="1" max="1" width="11.375" style="78" customWidth="1"/>
    <col min="2" max="3" width="10.375" style="2" bestFit="1" customWidth="1"/>
    <col min="4" max="5" width="6.75" style="2" customWidth="1"/>
    <col min="6" max="6" width="7.75" style="2" customWidth="1"/>
    <col min="7" max="8" width="9.75" style="2" bestFit="1" customWidth="1"/>
    <col min="9" max="9" width="10.75" style="2" bestFit="1" customWidth="1"/>
    <col min="10" max="10" width="9.375" style="2" bestFit="1" customWidth="1"/>
    <col min="11" max="11" width="8.875" style="2" customWidth="1"/>
    <col min="12" max="12" width="8.75" style="2" customWidth="1"/>
    <col min="13" max="13" width="6.5" customWidth="1"/>
    <col min="14" max="14" width="8.875" customWidth="1"/>
    <col min="15" max="15" width="5.375" customWidth="1"/>
    <col min="16" max="16" width="9.875" customWidth="1"/>
  </cols>
  <sheetData>
    <row r="1" spans="1:16" ht="20.25" x14ac:dyDescent="0.3">
      <c r="A1" s="188" t="s">
        <v>76</v>
      </c>
      <c r="B1" s="188"/>
      <c r="C1" s="188"/>
      <c r="D1" s="188"/>
      <c r="E1" s="77"/>
      <c r="F1" s="77"/>
      <c r="G1" s="77"/>
      <c r="H1" s="77"/>
      <c r="I1" s="77"/>
      <c r="J1" s="77"/>
    </row>
    <row r="2" spans="1:16" ht="14.25" customHeight="1" x14ac:dyDescent="0.3">
      <c r="P2" s="79" t="s">
        <v>77</v>
      </c>
    </row>
    <row r="3" spans="1:16" ht="6.75" customHeight="1" thickBot="1" x14ac:dyDescent="0.35">
      <c r="M3" s="189"/>
      <c r="N3" s="189"/>
      <c r="P3" s="80"/>
    </row>
    <row r="4" spans="1:16" ht="21" customHeight="1" x14ac:dyDescent="0.3">
      <c r="A4" s="190" t="s">
        <v>78</v>
      </c>
      <c r="B4" s="192" t="s">
        <v>79</v>
      </c>
      <c r="C4" s="193"/>
      <c r="D4" s="193"/>
      <c r="E4" s="193"/>
      <c r="F4" s="193"/>
      <c r="G4" s="193"/>
      <c r="H4" s="193"/>
      <c r="I4" s="194"/>
      <c r="J4" s="193" t="s">
        <v>80</v>
      </c>
      <c r="K4" s="193"/>
      <c r="L4" s="193"/>
      <c r="M4" s="193"/>
      <c r="N4" s="193"/>
      <c r="O4" s="195"/>
      <c r="P4" s="186" t="s">
        <v>81</v>
      </c>
    </row>
    <row r="5" spans="1:16" ht="33" customHeight="1" x14ac:dyDescent="0.3">
      <c r="A5" s="191"/>
      <c r="B5" s="81" t="s">
        <v>82</v>
      </c>
      <c r="C5" s="81" t="s">
        <v>83</v>
      </c>
      <c r="D5" s="81" t="s">
        <v>84</v>
      </c>
      <c r="E5" s="81" t="s">
        <v>85</v>
      </c>
      <c r="F5" s="81" t="s">
        <v>86</v>
      </c>
      <c r="G5" s="82" t="s">
        <v>110</v>
      </c>
      <c r="H5" s="82" t="s">
        <v>116</v>
      </c>
      <c r="I5" s="126" t="s">
        <v>87</v>
      </c>
      <c r="J5" s="124" t="s">
        <v>82</v>
      </c>
      <c r="K5" s="81" t="s">
        <v>88</v>
      </c>
      <c r="L5" s="82" t="s">
        <v>89</v>
      </c>
      <c r="M5" s="83" t="s">
        <v>90</v>
      </c>
      <c r="N5" s="81" t="s">
        <v>91</v>
      </c>
      <c r="O5" s="81" t="s">
        <v>92</v>
      </c>
      <c r="P5" s="187"/>
    </row>
    <row r="6" spans="1:16" ht="27" customHeight="1" x14ac:dyDescent="0.3">
      <c r="A6" s="84" t="s">
        <v>93</v>
      </c>
      <c r="B6" s="81">
        <f t="shared" ref="B6:B12" si="0">SUM(C6:I6)</f>
        <v>345547</v>
      </c>
      <c r="C6" s="81">
        <v>300000</v>
      </c>
      <c r="D6" s="81">
        <v>0</v>
      </c>
      <c r="E6" s="81">
        <v>0</v>
      </c>
      <c r="F6" s="81">
        <v>0</v>
      </c>
      <c r="G6" s="81">
        <v>8774</v>
      </c>
      <c r="H6" s="81">
        <v>36773</v>
      </c>
      <c r="I6" s="126">
        <v>0</v>
      </c>
      <c r="J6" s="124">
        <f t="shared" ref="J6:J12" si="1">SUM(K6:O6)</f>
        <v>0</v>
      </c>
      <c r="K6" s="81">
        <v>0</v>
      </c>
      <c r="L6" s="81">
        <v>0</v>
      </c>
      <c r="M6" s="117">
        <v>0</v>
      </c>
      <c r="N6" s="81">
        <v>0</v>
      </c>
      <c r="O6" s="81">
        <v>0</v>
      </c>
      <c r="P6" s="85">
        <f t="shared" ref="P6:P12" si="2">B6-J6</f>
        <v>345547</v>
      </c>
    </row>
    <row r="7" spans="1:16" ht="27" customHeight="1" x14ac:dyDescent="0.3">
      <c r="A7" s="84" t="s">
        <v>94</v>
      </c>
      <c r="B7" s="81">
        <f t="shared" si="0"/>
        <v>377630</v>
      </c>
      <c r="C7" s="86">
        <v>0</v>
      </c>
      <c r="D7" s="86">
        <v>0</v>
      </c>
      <c r="E7" s="86">
        <v>0</v>
      </c>
      <c r="F7" s="86">
        <v>0</v>
      </c>
      <c r="G7" s="86">
        <v>11538</v>
      </c>
      <c r="H7" s="86">
        <v>20545</v>
      </c>
      <c r="I7" s="127">
        <v>345547</v>
      </c>
      <c r="J7" s="124">
        <f t="shared" si="1"/>
        <v>0</v>
      </c>
      <c r="K7" s="86">
        <v>0</v>
      </c>
      <c r="L7" s="86">
        <v>0</v>
      </c>
      <c r="M7" s="118">
        <v>0</v>
      </c>
      <c r="N7" s="118">
        <v>0</v>
      </c>
      <c r="O7" s="118">
        <v>0</v>
      </c>
      <c r="P7" s="85">
        <f t="shared" si="2"/>
        <v>377630</v>
      </c>
    </row>
    <row r="8" spans="1:16" ht="27" customHeight="1" x14ac:dyDescent="0.3">
      <c r="A8" s="84" t="s">
        <v>95</v>
      </c>
      <c r="B8" s="81">
        <f t="shared" si="0"/>
        <v>395939</v>
      </c>
      <c r="C8" s="86">
        <v>0</v>
      </c>
      <c r="D8" s="86">
        <v>0</v>
      </c>
      <c r="E8" s="86">
        <v>0</v>
      </c>
      <c r="F8" s="86">
        <v>0</v>
      </c>
      <c r="G8" s="86">
        <v>12654</v>
      </c>
      <c r="H8" s="86">
        <v>5655</v>
      </c>
      <c r="I8" s="127">
        <v>377630</v>
      </c>
      <c r="J8" s="124">
        <f t="shared" si="1"/>
        <v>9000</v>
      </c>
      <c r="K8" s="86">
        <v>9000</v>
      </c>
      <c r="L8" s="86">
        <v>0</v>
      </c>
      <c r="M8" s="118">
        <v>0</v>
      </c>
      <c r="N8" s="118">
        <v>0</v>
      </c>
      <c r="O8" s="118">
        <v>0</v>
      </c>
      <c r="P8" s="85">
        <f t="shared" si="2"/>
        <v>386939</v>
      </c>
    </row>
    <row r="9" spans="1:16" ht="27" customHeight="1" x14ac:dyDescent="0.3">
      <c r="A9" s="84" t="s">
        <v>96</v>
      </c>
      <c r="B9" s="81">
        <f t="shared" si="0"/>
        <v>396199</v>
      </c>
      <c r="C9" s="86">
        <v>0</v>
      </c>
      <c r="D9" s="86">
        <v>0</v>
      </c>
      <c r="E9" s="86">
        <v>0</v>
      </c>
      <c r="F9" s="86">
        <v>0</v>
      </c>
      <c r="G9" s="86">
        <v>9260</v>
      </c>
      <c r="H9" s="86">
        <v>0</v>
      </c>
      <c r="I9" s="127">
        <v>386939</v>
      </c>
      <c r="J9" s="124">
        <f t="shared" si="1"/>
        <v>20000</v>
      </c>
      <c r="K9" s="86">
        <v>0</v>
      </c>
      <c r="L9" s="86">
        <v>20000</v>
      </c>
      <c r="M9" s="118">
        <v>0</v>
      </c>
      <c r="N9" s="118">
        <v>0</v>
      </c>
      <c r="O9" s="118">
        <v>0</v>
      </c>
      <c r="P9" s="85">
        <f t="shared" si="2"/>
        <v>376199</v>
      </c>
    </row>
    <row r="10" spans="1:16" ht="27" customHeight="1" x14ac:dyDescent="0.3">
      <c r="A10" s="84" t="s">
        <v>99</v>
      </c>
      <c r="B10" s="81">
        <f t="shared" si="0"/>
        <v>387699</v>
      </c>
      <c r="C10" s="86">
        <v>0</v>
      </c>
      <c r="D10" s="86">
        <v>0</v>
      </c>
      <c r="E10" s="86">
        <v>0</v>
      </c>
      <c r="F10" s="86">
        <v>0</v>
      </c>
      <c r="G10" s="86">
        <v>8477</v>
      </c>
      <c r="H10" s="86">
        <v>3023</v>
      </c>
      <c r="I10" s="127">
        <v>376199</v>
      </c>
      <c r="J10" s="124">
        <f t="shared" si="1"/>
        <v>20000</v>
      </c>
      <c r="K10" s="86">
        <v>0</v>
      </c>
      <c r="L10" s="86">
        <v>20000</v>
      </c>
      <c r="M10" s="118">
        <v>0</v>
      </c>
      <c r="N10" s="118">
        <v>0</v>
      </c>
      <c r="O10" s="118">
        <v>0</v>
      </c>
      <c r="P10" s="85">
        <f t="shared" si="2"/>
        <v>367699</v>
      </c>
    </row>
    <row r="11" spans="1:16" ht="27" customHeight="1" x14ac:dyDescent="0.3">
      <c r="A11" s="84" t="s">
        <v>108</v>
      </c>
      <c r="B11" s="81">
        <f t="shared" ref="B11" si="3">SUM(C11:I11)</f>
        <v>385898</v>
      </c>
      <c r="C11" s="86">
        <v>0</v>
      </c>
      <c r="D11" s="86">
        <v>0</v>
      </c>
      <c r="E11" s="86">
        <v>0</v>
      </c>
      <c r="F11" s="86">
        <v>0</v>
      </c>
      <c r="G11" s="86">
        <v>5347</v>
      </c>
      <c r="H11" s="86">
        <v>12852</v>
      </c>
      <c r="I11" s="127">
        <v>367699</v>
      </c>
      <c r="J11" s="124">
        <f t="shared" ref="J11" si="4">SUM(K11:O11)</f>
        <v>0</v>
      </c>
      <c r="K11" s="86">
        <v>0</v>
      </c>
      <c r="L11" s="86">
        <v>0</v>
      </c>
      <c r="M11" s="118">
        <v>0</v>
      </c>
      <c r="N11" s="118">
        <v>0</v>
      </c>
      <c r="O11" s="118">
        <v>0</v>
      </c>
      <c r="P11" s="85">
        <f t="shared" ref="P11" si="5">B11-J11</f>
        <v>385898</v>
      </c>
    </row>
    <row r="12" spans="1:16" ht="27" customHeight="1" x14ac:dyDescent="0.3">
      <c r="A12" s="84" t="s">
        <v>111</v>
      </c>
      <c r="B12" s="81">
        <f t="shared" si="0"/>
        <v>401547</v>
      </c>
      <c r="C12" s="86">
        <v>0</v>
      </c>
      <c r="D12" s="86">
        <v>0</v>
      </c>
      <c r="E12" s="86">
        <v>0</v>
      </c>
      <c r="F12" s="86">
        <v>0</v>
      </c>
      <c r="G12" s="86">
        <v>5050</v>
      </c>
      <c r="H12" s="86">
        <v>10599</v>
      </c>
      <c r="I12" s="127">
        <v>385898</v>
      </c>
      <c r="J12" s="124">
        <f t="shared" si="1"/>
        <v>24857</v>
      </c>
      <c r="K12" s="86">
        <v>0</v>
      </c>
      <c r="L12" s="86">
        <v>24857</v>
      </c>
      <c r="M12" s="118">
        <v>0</v>
      </c>
      <c r="N12" s="118">
        <v>0</v>
      </c>
      <c r="O12" s="118">
        <v>0</v>
      </c>
      <c r="P12" s="85">
        <f t="shared" si="2"/>
        <v>376690</v>
      </c>
    </row>
    <row r="13" spans="1:16" ht="27" customHeight="1" x14ac:dyDescent="0.3">
      <c r="A13" s="84" t="s">
        <v>114</v>
      </c>
      <c r="B13" s="81">
        <f t="shared" ref="B13" si="6">SUM(C13:I13)</f>
        <v>386720</v>
      </c>
      <c r="C13" s="86">
        <v>0</v>
      </c>
      <c r="D13" s="86">
        <v>0</v>
      </c>
      <c r="E13" s="86">
        <v>0</v>
      </c>
      <c r="F13" s="86">
        <v>0</v>
      </c>
      <c r="G13" s="86">
        <v>5536</v>
      </c>
      <c r="H13" s="86">
        <v>4494</v>
      </c>
      <c r="I13" s="127">
        <f>P12</f>
        <v>376690</v>
      </c>
      <c r="J13" s="124">
        <f t="shared" ref="J13" si="7">SUM(K13:O13)</f>
        <v>0</v>
      </c>
      <c r="K13" s="86">
        <v>0</v>
      </c>
      <c r="L13" s="86">
        <v>0</v>
      </c>
      <c r="M13" s="118">
        <v>0</v>
      </c>
      <c r="N13" s="118">
        <v>0</v>
      </c>
      <c r="O13" s="118">
        <v>0</v>
      </c>
      <c r="P13" s="85">
        <f t="shared" ref="P13" si="8">B13-J13</f>
        <v>386720</v>
      </c>
    </row>
    <row r="14" spans="1:16" ht="27" customHeight="1" thickBot="1" x14ac:dyDescent="0.35">
      <c r="A14" s="91" t="s">
        <v>115</v>
      </c>
      <c r="B14" s="92">
        <f t="shared" ref="B14" si="9">SUM(C14:I14)</f>
        <v>398362</v>
      </c>
      <c r="C14" s="93">
        <v>0</v>
      </c>
      <c r="D14" s="93">
        <v>0</v>
      </c>
      <c r="E14" s="93">
        <v>0</v>
      </c>
      <c r="F14" s="93">
        <v>0</v>
      </c>
      <c r="G14" s="93">
        <v>7230</v>
      </c>
      <c r="H14" s="93">
        <v>4412</v>
      </c>
      <c r="I14" s="128">
        <f>P13</f>
        <v>386720</v>
      </c>
      <c r="J14" s="125">
        <f t="shared" ref="J14" si="10">SUM(K14:O14)</f>
        <v>0</v>
      </c>
      <c r="K14" s="93">
        <v>0</v>
      </c>
      <c r="L14" s="93">
        <v>0</v>
      </c>
      <c r="M14" s="119">
        <v>0</v>
      </c>
      <c r="N14" s="119">
        <v>0</v>
      </c>
      <c r="O14" s="119">
        <v>0</v>
      </c>
      <c r="P14" s="94">
        <f t="shared" ref="P14" si="11">B14-J14</f>
        <v>398362</v>
      </c>
    </row>
    <row r="15" spans="1:16" x14ac:dyDescent="0.3">
      <c r="B15" s="123" t="s">
        <v>107</v>
      </c>
    </row>
  </sheetData>
  <mergeCells count="6">
    <mergeCell ref="P4:P5"/>
    <mergeCell ref="A1:D1"/>
    <mergeCell ref="M3:N3"/>
    <mergeCell ref="A4:A5"/>
    <mergeCell ref="B4:I4"/>
    <mergeCell ref="J4:O4"/>
  </mergeCells>
  <phoneticPr fontId="15" type="noConversion"/>
  <pageMargins left="0.35433070866141736" right="0.35433070866141736" top="0.74803149606299213" bottom="0.74803149606299213" header="0.31496062992125984" footer="0.31496062992125984"/>
  <pageSetup paperSize="9" scale="91" firstPageNumber="5" orientation="landscape" useFirstPageNumber="1" r:id="rId1"/>
  <headerFooter>
    <oddFooter xml:space="preserve">&amp;C-&amp;P--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D24" sqref="D24"/>
    </sheetView>
  </sheetViews>
  <sheetFormatPr defaultRowHeight="16.5" x14ac:dyDescent="0.3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1.</vt:lpstr>
      <vt:lpstr>2-가</vt:lpstr>
      <vt:lpstr>2-나</vt:lpstr>
      <vt:lpstr>2-다</vt:lpstr>
      <vt:lpstr>3</vt:lpstr>
      <vt:lpstr>Sheet1</vt:lpstr>
      <vt:lpstr>'1.'!Print_Area</vt:lpstr>
      <vt:lpstr>'2-가'!Print_Area</vt:lpstr>
      <vt:lpstr>'2-나'!Print_Area</vt:lpstr>
      <vt:lpstr>'2-다'!Print_Area</vt:lpstr>
      <vt:lpstr>'3'!Print_Area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NICE</cp:lastModifiedBy>
  <cp:lastPrinted>2019-03-12T01:47:58Z</cp:lastPrinted>
  <dcterms:created xsi:type="dcterms:W3CDTF">2010-11-22T09:58:54Z</dcterms:created>
  <dcterms:modified xsi:type="dcterms:W3CDTF">2019-03-12T01:48:23Z</dcterms:modified>
</cp:coreProperties>
</file>