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NICE\Documents\NEOBIZBOX 받은 파일\"/>
    </mc:Choice>
  </mc:AlternateContent>
  <xr:revisionPtr revIDLastSave="0" documentId="13_ncr:1_{A21BC43D-ECC9-4166-98CE-B7ABAF752095}" xr6:coauthVersionLast="47" xr6:coauthVersionMax="47" xr10:uidLastSave="{00000000-0000-0000-0000-000000000000}"/>
  <bookViews>
    <workbookView xWindow="-16275" yWindow="2295" windowWidth="16140" windowHeight="10095" xr2:uid="{00000000-000D-0000-FFFF-FFFF00000000}"/>
  </bookViews>
  <sheets>
    <sheet name="2022 예산" sheetId="2" r:id="rId1"/>
  </sheets>
  <definedNames>
    <definedName name="f" localSheetId="0">#REF!,#REF!,#REF!</definedName>
    <definedName name="f">#REF!,#REF!,#REF!</definedName>
    <definedName name="_xlnm.Print_Area" localSheetId="0">'2022 예산'!$A$1:$L$31</definedName>
    <definedName name="ㅇ" localSheetId="0">#REF!,#REF!,#REF!</definedName>
    <definedName name="ㅇ">#REF!,#REF!,#REF!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2" l="1"/>
  <c r="K28" i="2"/>
  <c r="K27" i="2"/>
  <c r="K25" i="2"/>
  <c r="K24" i="2"/>
  <c r="K20" i="2"/>
  <c r="K23" i="2"/>
  <c r="K22" i="2"/>
  <c r="K21" i="2"/>
  <c r="I12" i="2"/>
  <c r="I11" i="2"/>
  <c r="I10" i="2"/>
  <c r="I7" i="2"/>
  <c r="L17" i="2"/>
  <c r="K13" i="2"/>
  <c r="K12" i="2"/>
  <c r="K11" i="2"/>
  <c r="K10" i="2"/>
  <c r="K9" i="2"/>
  <c r="K7" i="2"/>
  <c r="K8" i="2"/>
  <c r="I31" i="2"/>
  <c r="I30" i="2"/>
  <c r="I29" i="2"/>
  <c r="I28" i="2"/>
  <c r="I27" i="2"/>
  <c r="I22" i="2"/>
  <c r="I23" i="2"/>
  <c r="H18" i="2"/>
  <c r="I21" i="2" s="1"/>
  <c r="H19" i="2"/>
  <c r="H20" i="2"/>
  <c r="J26" i="2"/>
  <c r="J20" i="2"/>
  <c r="J19" i="2"/>
  <c r="J18" i="2" s="1"/>
  <c r="L22" i="2"/>
  <c r="L23" i="2"/>
  <c r="L21" i="2"/>
  <c r="L31" i="2"/>
  <c r="L30" i="2"/>
  <c r="L29" i="2"/>
  <c r="L28" i="2"/>
  <c r="L27" i="2"/>
  <c r="H26" i="2"/>
  <c r="L10" i="2"/>
  <c r="L11" i="2"/>
  <c r="L12" i="2"/>
  <c r="H7" i="2"/>
  <c r="H6" i="2" s="1"/>
  <c r="H13" i="2"/>
  <c r="H8" i="2"/>
  <c r="J13" i="2" l="1"/>
  <c r="J8" i="2"/>
  <c r="K26" i="2"/>
  <c r="L24" i="2"/>
  <c r="L15" i="2"/>
  <c r="L26" i="2"/>
  <c r="L25" i="2"/>
  <c r="L20" i="2"/>
  <c r="L16" i="2"/>
  <c r="L14" i="2"/>
  <c r="L9" i="2"/>
  <c r="K17" i="2"/>
  <c r="J7" i="2" l="1"/>
  <c r="J6" i="2" s="1"/>
  <c r="K15" i="2"/>
  <c r="K18" i="2"/>
  <c r="K16" i="2"/>
  <c r="K14" i="2"/>
  <c r="K19" i="2"/>
  <c r="K6" i="2" l="1"/>
  <c r="L19" i="2"/>
  <c r="L13" i="2"/>
  <c r="L8" i="2"/>
  <c r="L6" i="2" l="1"/>
  <c r="L7" i="2"/>
  <c r="I24" i="2"/>
  <c r="I17" i="2" l="1"/>
  <c r="I15" i="2"/>
  <c r="L18" i="2"/>
  <c r="I18" i="2"/>
  <c r="I16" i="2"/>
  <c r="I13" i="2"/>
  <c r="I19" i="2"/>
  <c r="I8" i="2"/>
  <c r="I9" i="2"/>
  <c r="I20" i="2"/>
  <c r="I25" i="2"/>
  <c r="I26" i="2"/>
  <c r="I14" i="2"/>
  <c r="I6" i="2"/>
</calcChain>
</file>

<file path=xl/sharedStrings.xml><?xml version="1.0" encoding="utf-8"?>
<sst xmlns="http://schemas.openxmlformats.org/spreadsheetml/2006/main" count="40" uniqueCount="37">
  <si>
    <t>예산과목</t>
    <phoneticPr fontId="4" type="noConversion"/>
  </si>
  <si>
    <t>(A-B)</t>
    <phoneticPr fontId="4" type="noConversion"/>
  </si>
  <si>
    <t>총        계</t>
    <phoneticPr fontId="4" type="noConversion"/>
  </si>
  <si>
    <r>
      <rPr>
        <b/>
        <sz val="12"/>
        <rFont val="맑은 고딕"/>
        <family val="3"/>
        <charset val="129"/>
      </rPr>
      <t>사업비용</t>
    </r>
    <phoneticPr fontId="4" type="noConversion"/>
  </si>
  <si>
    <t>예 비 비</t>
    <phoneticPr fontId="4" type="noConversion"/>
  </si>
  <si>
    <r>
      <rPr>
        <b/>
        <sz val="12"/>
        <rFont val="맑은 고딕"/>
        <family val="3"/>
        <charset val="129"/>
      </rPr>
      <t>자본적지출</t>
    </r>
    <phoneticPr fontId="4" type="noConversion"/>
  </si>
  <si>
    <t>증감</t>
    <phoneticPr fontId="3" type="noConversion"/>
  </si>
  <si>
    <t>비율(%)</t>
    <phoneticPr fontId="3" type="noConversion"/>
  </si>
  <si>
    <t>(단위:천원)</t>
    <phoneticPr fontId="3" type="noConversion"/>
  </si>
  <si>
    <t>예산액</t>
    <phoneticPr fontId="4" type="noConversion"/>
  </si>
  <si>
    <t>지  출</t>
    <phoneticPr fontId="4" type="noConversion"/>
  </si>
  <si>
    <t>수  입</t>
    <phoneticPr fontId="4" type="noConversion"/>
  </si>
  <si>
    <t>사업수익</t>
    <phoneticPr fontId="4" type="noConversion"/>
  </si>
  <si>
    <t>영업수익</t>
    <phoneticPr fontId="4" type="noConversion"/>
  </si>
  <si>
    <t>영업외수익</t>
    <phoneticPr fontId="4" type="noConversion"/>
  </si>
  <si>
    <t>기타영업수익</t>
    <phoneticPr fontId="4" type="noConversion"/>
  </si>
  <si>
    <t>이자수익</t>
    <phoneticPr fontId="4" type="noConversion"/>
  </si>
  <si>
    <t>출자출연금수익</t>
    <phoneticPr fontId="4" type="noConversion"/>
  </si>
  <si>
    <t>2021년도</t>
    <phoneticPr fontId="3" type="noConversion"/>
  </si>
  <si>
    <t>영업외비용</t>
    <phoneticPr fontId="4" type="noConversion"/>
  </si>
  <si>
    <t>영업비용</t>
    <phoneticPr fontId="4" type="noConversion"/>
  </si>
  <si>
    <t>재단법인 구리시청소년재단</t>
    <phoneticPr fontId="4" type="noConversion"/>
  </si>
  <si>
    <t>2022년도 예산</t>
    <phoneticPr fontId="4" type="noConversion"/>
  </si>
  <si>
    <t>관리사업수익</t>
    <phoneticPr fontId="4" type="noConversion"/>
  </si>
  <si>
    <t>대행사업수익</t>
    <phoneticPr fontId="4" type="noConversion"/>
  </si>
  <si>
    <t>2022년도</t>
    <phoneticPr fontId="3" type="noConversion"/>
  </si>
  <si>
    <t>유동부채수입</t>
    <phoneticPr fontId="4" type="noConversion"/>
  </si>
  <si>
    <t>자본잉여금수입</t>
    <phoneticPr fontId="4" type="noConversion"/>
  </si>
  <si>
    <t>유보자금</t>
    <phoneticPr fontId="4" type="noConversion"/>
  </si>
  <si>
    <t>대행사업비</t>
    <phoneticPr fontId="4" type="noConversion"/>
  </si>
  <si>
    <t>목적사업비</t>
    <phoneticPr fontId="4" type="noConversion"/>
  </si>
  <si>
    <t>읿반관리비</t>
    <phoneticPr fontId="4" type="noConversion"/>
  </si>
  <si>
    <t>투자자산취득</t>
    <phoneticPr fontId="4" type="noConversion"/>
  </si>
  <si>
    <t>유형자산취득</t>
    <phoneticPr fontId="4" type="noConversion"/>
  </si>
  <si>
    <t>기타자산취득</t>
    <phoneticPr fontId="4" type="noConversion"/>
  </si>
  <si>
    <t>유동부채</t>
    <phoneticPr fontId="4" type="noConversion"/>
  </si>
  <si>
    <t>기타자본적지출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</si>
</sst>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#,##0\ ;[Black]&quot;△&quot;#,##0\ "/>
    <numFmt numFmtId="180" formatCode="0_);[Red]\(0\)"/>
    <numFmt numFmtId="181" formatCode="#,##0_);[Red]\(#,##0\)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2"/>
      <name val="바탕체"/>
      <family val="1"/>
      <charset val="129"/>
    </font>
    <font>
      <b/>
      <sz val="18"/>
      <name val="새굴림"/>
      <family val="1"/>
      <charset val="129"/>
    </font>
    <font>
      <sz val="12"/>
      <name val="굴림"/>
      <family val="3"/>
      <charset val="129"/>
    </font>
    <font>
      <b/>
      <sz val="12"/>
      <name val="새굴림"/>
      <family val="1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name val="Arial Narrow"/>
      <family val="2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Arial Narrow"/>
      <family val="2"/>
    </font>
    <font>
      <b/>
      <sz val="12"/>
      <name val="맑은 고딕"/>
      <family val="3"/>
      <charset val="129"/>
    </font>
    <font>
      <sz val="12"/>
      <name val="Arial Narrow"/>
      <family val="2"/>
    </font>
    <font>
      <sz val="12"/>
      <name val="맑은 고딕"/>
      <family val="3"/>
      <charset val="129"/>
    </font>
    <font>
      <sz val="14"/>
      <name val="Arial Narrow"/>
      <family val="2"/>
    </font>
    <font>
      <sz val="9"/>
      <name val="굴림"/>
      <family val="3"/>
      <charset val="129"/>
    </font>
    <font>
      <b/>
      <sz val="12"/>
      <name val="돋움"/>
      <family val="3"/>
      <charset val="129"/>
    </font>
    <font>
      <sz val="11"/>
      <name val="굴림"/>
      <family val="3"/>
      <charset val="129"/>
    </font>
    <font>
      <b/>
      <sz val="1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41" fontId="1" fillId="0" borderId="0" applyFont="0" applyFill="0" applyBorder="0" applyAlignment="0" applyProtection="0"/>
    <xf numFmtId="0" fontId="1" fillId="0" borderId="0"/>
  </cellStyleXfs>
  <cellXfs count="119">
    <xf numFmtId="0" fontId="0" fillId="0" borderId="0" xfId="0">
      <alignment vertical="center"/>
    </xf>
    <xf numFmtId="0" fontId="5" fillId="0" borderId="0" xfId="2" applyFont="1" applyAlignment="1">
      <alignment horizontal="centerContinuous" vertical="center"/>
    </xf>
    <xf numFmtId="176" fontId="7" fillId="0" borderId="0" xfId="3" applyNumberFormat="1" applyFont="1" applyFill="1" applyAlignment="1">
      <alignment horizontal="centerContinuous"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41" fontId="8" fillId="0" borderId="0" xfId="2" applyNumberFormat="1" applyFont="1">
      <alignment vertical="center"/>
    </xf>
    <xf numFmtId="176" fontId="9" fillId="0" borderId="0" xfId="3" applyNumberFormat="1" applyFont="1" applyFill="1" applyAlignment="1">
      <alignment horizontal="centerContinuous" vertical="center"/>
    </xf>
    <xf numFmtId="0" fontId="8" fillId="0" borderId="0" xfId="2" applyFont="1" applyAlignment="1">
      <alignment horizontal="right" vertical="center"/>
    </xf>
    <xf numFmtId="0" fontId="10" fillId="0" borderId="3" xfId="2" applyFont="1" applyBorder="1" applyAlignment="1">
      <alignment vertical="center"/>
    </xf>
    <xf numFmtId="0" fontId="10" fillId="0" borderId="4" xfId="2" applyFont="1" applyBorder="1" applyAlignment="1">
      <alignment horizontal="centerContinuous" vertical="center"/>
    </xf>
    <xf numFmtId="0" fontId="10" fillId="0" borderId="5" xfId="2" applyFont="1" applyBorder="1" applyAlignment="1">
      <alignment horizontal="centerContinuous" vertical="center" wrapText="1"/>
    </xf>
    <xf numFmtId="0" fontId="10" fillId="0" borderId="12" xfId="2" applyFont="1" applyBorder="1" applyAlignment="1">
      <alignment vertical="center"/>
    </xf>
    <xf numFmtId="0" fontId="11" fillId="0" borderId="13" xfId="2" applyNumberFormat="1" applyFont="1" applyBorder="1" applyAlignment="1">
      <alignment horizontal="center" vertical="center"/>
    </xf>
    <xf numFmtId="0" fontId="11" fillId="0" borderId="14" xfId="2" applyNumberFormat="1" applyFont="1" applyBorder="1" applyAlignment="1">
      <alignment horizontal="center" vertical="center"/>
    </xf>
    <xf numFmtId="0" fontId="11" fillId="0" borderId="11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20" fillId="0" borderId="0" xfId="2" applyFont="1" applyFill="1">
      <alignment vertical="center"/>
    </xf>
    <xf numFmtId="0" fontId="11" fillId="0" borderId="29" xfId="2" applyNumberFormat="1" applyFont="1" applyBorder="1" applyAlignment="1">
      <alignment horizontal="center" vertical="center"/>
    </xf>
    <xf numFmtId="0" fontId="10" fillId="0" borderId="26" xfId="2" applyFont="1" applyBorder="1" applyAlignment="1">
      <alignment horizontal="centerContinuous" vertical="center"/>
    </xf>
    <xf numFmtId="0" fontId="10" fillId="0" borderId="4" xfId="2" applyFont="1" applyBorder="1" applyAlignment="1">
      <alignment horizontal="centerContinuous" vertical="center" wrapText="1"/>
    </xf>
    <xf numFmtId="0" fontId="10" fillId="0" borderId="26" xfId="2" applyFont="1" applyBorder="1" applyAlignment="1">
      <alignment horizontal="centerContinuous" vertical="center" wrapText="1"/>
    </xf>
    <xf numFmtId="0" fontId="11" fillId="0" borderId="12" xfId="2" applyNumberFormat="1" applyFont="1" applyBorder="1" applyAlignment="1">
      <alignment horizontal="center" vertical="center"/>
    </xf>
    <xf numFmtId="0" fontId="14" fillId="0" borderId="30" xfId="2" applyFont="1" applyBorder="1">
      <alignment vertical="center"/>
    </xf>
    <xf numFmtId="0" fontId="2" fillId="0" borderId="0" xfId="2" applyFont="1" applyAlignment="1">
      <alignment horizontal="left" vertical="center"/>
    </xf>
    <xf numFmtId="0" fontId="14" fillId="0" borderId="6" xfId="2" applyFont="1" applyBorder="1">
      <alignment vertical="center"/>
    </xf>
    <xf numFmtId="41" fontId="12" fillId="2" borderId="18" xfId="4" applyFont="1" applyFill="1" applyBorder="1" applyAlignment="1">
      <alignment vertical="center"/>
    </xf>
    <xf numFmtId="41" fontId="12" fillId="2" borderId="17" xfId="1" applyFont="1" applyFill="1" applyBorder="1" applyAlignment="1">
      <alignment horizontal="right" vertical="center"/>
    </xf>
    <xf numFmtId="41" fontId="12" fillId="2" borderId="19" xfId="1" applyFont="1" applyFill="1" applyBorder="1" applyAlignment="1">
      <alignment horizontal="right" vertical="center"/>
    </xf>
    <xf numFmtId="0" fontId="15" fillId="4" borderId="21" xfId="2" applyFont="1" applyFill="1" applyBorder="1" applyAlignment="1">
      <alignment horizontal="distributed" vertical="center"/>
    </xf>
    <xf numFmtId="41" fontId="12" fillId="4" borderId="22" xfId="4" applyFont="1" applyFill="1" applyBorder="1" applyAlignment="1">
      <alignment vertical="center"/>
    </xf>
    <xf numFmtId="41" fontId="12" fillId="4" borderId="8" xfId="1" applyFont="1" applyFill="1" applyBorder="1" applyAlignment="1">
      <alignment horizontal="right" vertical="center"/>
    </xf>
    <xf numFmtId="177" fontId="12" fillId="4" borderId="23" xfId="1" applyNumberFormat="1" applyFont="1" applyFill="1" applyBorder="1" applyAlignment="1">
      <alignment horizontal="right" vertical="center"/>
    </xf>
    <xf numFmtId="177" fontId="12" fillId="4" borderId="23" xfId="4" applyNumberFormat="1" applyFont="1" applyFill="1" applyBorder="1" applyAlignment="1">
      <alignment horizontal="right" vertical="center"/>
    </xf>
    <xf numFmtId="0" fontId="15" fillId="0" borderId="6" xfId="2" applyFont="1" applyFill="1" applyBorder="1" applyAlignment="1">
      <alignment horizontal="distributed" vertical="center"/>
    </xf>
    <xf numFmtId="0" fontId="17" fillId="0" borderId="9" xfId="2" applyFont="1" applyFill="1" applyBorder="1" applyAlignment="1">
      <alignment horizontal="distributed" vertical="distributed"/>
    </xf>
    <xf numFmtId="0" fontId="17" fillId="0" borderId="21" xfId="2" applyFont="1" applyFill="1" applyBorder="1" applyAlignment="1">
      <alignment vertical="center"/>
    </xf>
    <xf numFmtId="41" fontId="19" fillId="0" borderId="22" xfId="4" applyFont="1" applyFill="1" applyBorder="1" applyAlignment="1">
      <alignment vertical="center"/>
    </xf>
    <xf numFmtId="41" fontId="19" fillId="0" borderId="8" xfId="1" applyFont="1" applyFill="1" applyBorder="1" applyAlignment="1">
      <alignment horizontal="right" vertical="center"/>
    </xf>
    <xf numFmtId="177" fontId="19" fillId="0" borderId="23" xfId="1" applyNumberFormat="1" applyFont="1" applyFill="1" applyBorder="1" applyAlignment="1">
      <alignment horizontal="right" vertical="center"/>
    </xf>
    <xf numFmtId="0" fontId="17" fillId="0" borderId="18" xfId="2" applyFont="1" applyFill="1" applyBorder="1" applyAlignment="1">
      <alignment horizontal="distributed" vertical="distributed"/>
    </xf>
    <xf numFmtId="0" fontId="15" fillId="0" borderId="9" xfId="2" applyFont="1" applyFill="1" applyBorder="1" applyAlignment="1">
      <alignment horizontal="distributed" vertical="distributed"/>
    </xf>
    <xf numFmtId="177" fontId="19" fillId="0" borderId="23" xfId="4" applyNumberFormat="1" applyFont="1" applyFill="1" applyBorder="1" applyAlignment="1">
      <alignment horizontal="right" vertical="center"/>
    </xf>
    <xf numFmtId="0" fontId="22" fillId="0" borderId="0" xfId="2" applyFont="1">
      <alignment vertical="center"/>
    </xf>
    <xf numFmtId="0" fontId="2" fillId="0" borderId="0" xfId="2" applyFont="1" applyAlignment="1">
      <alignment horizontal="centerContinuous" vertical="center"/>
    </xf>
    <xf numFmtId="41" fontId="12" fillId="2" borderId="20" xfId="1" applyFont="1" applyFill="1" applyBorder="1" applyAlignment="1">
      <alignment horizontal="right" vertical="center"/>
    </xf>
    <xf numFmtId="41" fontId="12" fillId="4" borderId="21" xfId="1" applyFont="1" applyFill="1" applyBorder="1" applyAlignment="1">
      <alignment horizontal="right" vertical="center"/>
    </xf>
    <xf numFmtId="41" fontId="19" fillId="0" borderId="21" xfId="1" applyFont="1" applyFill="1" applyBorder="1" applyAlignment="1">
      <alignment horizontal="right" vertical="center"/>
    </xf>
    <xf numFmtId="41" fontId="12" fillId="5" borderId="33" xfId="2" applyNumberFormat="1" applyFont="1" applyFill="1" applyBorder="1" applyAlignment="1">
      <alignment horizontal="center" vertical="center"/>
    </xf>
    <xf numFmtId="41" fontId="12" fillId="5" borderId="15" xfId="1" applyFont="1" applyFill="1" applyBorder="1" applyAlignment="1">
      <alignment horizontal="right" vertical="center"/>
    </xf>
    <xf numFmtId="41" fontId="12" fillId="5" borderId="16" xfId="1" applyFont="1" applyFill="1" applyBorder="1" applyAlignment="1">
      <alignment horizontal="right" vertical="center"/>
    </xf>
    <xf numFmtId="177" fontId="12" fillId="5" borderId="23" xfId="1" applyNumberFormat="1" applyFont="1" applyFill="1" applyBorder="1" applyAlignment="1">
      <alignment horizontal="right" vertical="center"/>
    </xf>
    <xf numFmtId="41" fontId="12" fillId="2" borderId="22" xfId="4" applyFont="1" applyFill="1" applyBorder="1" applyAlignment="1">
      <alignment vertical="center"/>
    </xf>
    <xf numFmtId="41" fontId="12" fillId="2" borderId="8" xfId="1" applyFont="1" applyFill="1" applyBorder="1" applyAlignment="1">
      <alignment horizontal="right" vertical="center"/>
    </xf>
    <xf numFmtId="41" fontId="12" fillId="2" borderId="22" xfId="1" applyFont="1" applyFill="1" applyBorder="1" applyAlignment="1">
      <alignment horizontal="right" vertical="center"/>
    </xf>
    <xf numFmtId="177" fontId="12" fillId="2" borderId="22" xfId="1" applyNumberFormat="1" applyFont="1" applyFill="1" applyBorder="1" applyAlignment="1">
      <alignment horizontal="right" vertical="center"/>
    </xf>
    <xf numFmtId="0" fontId="16" fillId="2" borderId="17" xfId="2" applyFont="1" applyFill="1" applyBorder="1" applyAlignment="1">
      <alignment horizontal="distributed" vertical="center"/>
    </xf>
    <xf numFmtId="0" fontId="16" fillId="4" borderId="8" xfId="2" applyFont="1" applyFill="1" applyBorder="1" applyAlignment="1">
      <alignment horizontal="distributed" vertical="center"/>
    </xf>
    <xf numFmtId="41" fontId="12" fillId="3" borderId="36" xfId="2" applyNumberFormat="1" applyFont="1" applyFill="1" applyBorder="1" applyAlignment="1">
      <alignment horizontal="center" vertical="center"/>
    </xf>
    <xf numFmtId="41" fontId="12" fillId="3" borderId="35" xfId="1" applyFont="1" applyFill="1" applyBorder="1" applyAlignment="1">
      <alignment horizontal="right" vertical="center"/>
    </xf>
    <xf numFmtId="41" fontId="12" fillId="3" borderId="26" xfId="1" applyFont="1" applyFill="1" applyBorder="1" applyAlignment="1">
      <alignment horizontal="right" vertical="center"/>
    </xf>
    <xf numFmtId="177" fontId="12" fillId="3" borderId="5" xfId="2" applyNumberFormat="1" applyFont="1" applyFill="1" applyBorder="1" applyAlignment="1">
      <alignment horizontal="right" vertical="center"/>
    </xf>
    <xf numFmtId="0" fontId="15" fillId="0" borderId="20" xfId="2" applyFont="1" applyFill="1" applyBorder="1" applyAlignment="1">
      <alignment horizontal="distributed" vertical="center"/>
    </xf>
    <xf numFmtId="177" fontId="12" fillId="2" borderId="19" xfId="1" applyNumberFormat="1" applyFont="1" applyFill="1" applyBorder="1" applyAlignment="1">
      <alignment horizontal="right" vertical="center"/>
    </xf>
    <xf numFmtId="177" fontId="12" fillId="2" borderId="21" xfId="1" applyNumberFormat="1" applyFont="1" applyFill="1" applyBorder="1" applyAlignment="1">
      <alignment horizontal="right" vertical="center"/>
    </xf>
    <xf numFmtId="41" fontId="21" fillId="0" borderId="34" xfId="2" applyNumberFormat="1" applyFont="1" applyFill="1" applyBorder="1" applyAlignment="1">
      <alignment horizontal="center" vertical="center" textRotation="255" wrapText="1"/>
    </xf>
    <xf numFmtId="41" fontId="21" fillId="0" borderId="24" xfId="2" applyNumberFormat="1" applyFont="1" applyFill="1" applyBorder="1" applyAlignment="1">
      <alignment horizontal="center" vertical="center" textRotation="255" wrapText="1"/>
    </xf>
    <xf numFmtId="41" fontId="21" fillId="0" borderId="27" xfId="2" applyNumberFormat="1" applyFont="1" applyFill="1" applyBorder="1" applyAlignment="1">
      <alignment horizontal="center" vertical="center" textRotation="255" wrapText="1"/>
    </xf>
    <xf numFmtId="0" fontId="16" fillId="2" borderId="17" xfId="2" applyFont="1" applyFill="1" applyBorder="1" applyAlignment="1">
      <alignment horizontal="distributed" vertical="center"/>
    </xf>
    <xf numFmtId="0" fontId="15" fillId="2" borderId="17" xfId="2" applyFont="1" applyFill="1" applyBorder="1" applyAlignment="1">
      <alignment horizontal="distributed" vertical="center"/>
    </xf>
    <xf numFmtId="0" fontId="16" fillId="4" borderId="8" xfId="2" applyFont="1" applyFill="1" applyBorder="1" applyAlignment="1">
      <alignment horizontal="distributed" vertical="center"/>
    </xf>
    <xf numFmtId="0" fontId="15" fillId="4" borderId="8" xfId="2" applyFont="1" applyFill="1" applyBorder="1" applyAlignment="1">
      <alignment horizontal="distributed" vertical="center"/>
    </xf>
    <xf numFmtId="0" fontId="10" fillId="3" borderId="35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41" fontId="21" fillId="0" borderId="31" xfId="2" applyNumberFormat="1" applyFont="1" applyFill="1" applyBorder="1" applyAlignment="1">
      <alignment vertical="center" textRotation="255" wrapText="1"/>
    </xf>
    <xf numFmtId="41" fontId="15" fillId="0" borderId="24" xfId="2" applyNumberFormat="1" applyFont="1" applyFill="1" applyBorder="1" applyAlignment="1">
      <alignment vertical="center" textRotation="255"/>
    </xf>
    <xf numFmtId="0" fontId="10" fillId="3" borderId="32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distributed" vertical="center"/>
    </xf>
    <xf numFmtId="0" fontId="18" fillId="0" borderId="8" xfId="2" applyFont="1" applyFill="1" applyBorder="1" applyAlignment="1">
      <alignment horizontal="distributed" vertical="distributed"/>
    </xf>
    <xf numFmtId="0" fontId="17" fillId="0" borderId="8" xfId="2" applyFont="1" applyFill="1" applyBorder="1" applyAlignment="1">
      <alignment horizontal="distributed" vertical="distributed"/>
    </xf>
    <xf numFmtId="0" fontId="16" fillId="2" borderId="7" xfId="2" applyFont="1" applyFill="1" applyBorder="1" applyAlignment="1">
      <alignment horizontal="distributed" vertical="center"/>
    </xf>
    <xf numFmtId="0" fontId="15" fillId="2" borderId="8" xfId="2" applyFont="1" applyFill="1" applyBorder="1" applyAlignment="1">
      <alignment horizontal="distributed" vertical="center"/>
    </xf>
    <xf numFmtId="0" fontId="15" fillId="2" borderId="21" xfId="2" applyFont="1" applyFill="1" applyBorder="1" applyAlignment="1">
      <alignment horizontal="distributed" vertical="center"/>
    </xf>
    <xf numFmtId="0" fontId="16" fillId="4" borderId="7" xfId="2" applyFont="1" applyFill="1" applyBorder="1" applyAlignment="1">
      <alignment horizontal="distributed" vertical="center"/>
    </xf>
    <xf numFmtId="0" fontId="16" fillId="2" borderId="22" xfId="2" applyFont="1" applyFill="1" applyBorder="1" applyAlignment="1">
      <alignment horizontal="distributed" vertical="center"/>
    </xf>
    <xf numFmtId="0" fontId="15" fillId="2" borderId="22" xfId="2" applyFont="1" applyFill="1" applyBorder="1" applyAlignment="1">
      <alignment horizontal="distributed" vertical="center"/>
    </xf>
    <xf numFmtId="0" fontId="16" fillId="2" borderId="37" xfId="2" applyFont="1" applyFill="1" applyBorder="1" applyAlignment="1">
      <alignment horizontal="distributed" vertical="center"/>
    </xf>
    <xf numFmtId="0" fontId="17" fillId="0" borderId="25" xfId="2" applyFont="1" applyFill="1" applyBorder="1" applyAlignment="1">
      <alignment horizontal="distributed" vertical="distributed"/>
    </xf>
    <xf numFmtId="0" fontId="16" fillId="0" borderId="8" xfId="2" applyFont="1" applyFill="1" applyBorder="1" applyAlignment="1">
      <alignment horizontal="distributed" vertical="center"/>
    </xf>
    <xf numFmtId="0" fontId="14" fillId="0" borderId="0" xfId="2" applyFont="1" applyFill="1">
      <alignment vertical="center"/>
    </xf>
    <xf numFmtId="0" fontId="16" fillId="0" borderId="9" xfId="2" applyFont="1" applyFill="1" applyBorder="1" applyAlignment="1">
      <alignment horizontal="distributed" vertical="center"/>
    </xf>
    <xf numFmtId="0" fontId="16" fillId="0" borderId="25" xfId="2" applyFont="1" applyFill="1" applyBorder="1" applyAlignment="1">
      <alignment horizontal="distributed" vertical="center"/>
    </xf>
    <xf numFmtId="0" fontId="16" fillId="0" borderId="18" xfId="2" applyFont="1" applyFill="1" applyBorder="1" applyAlignment="1">
      <alignment horizontal="distributed" vertical="center"/>
    </xf>
    <xf numFmtId="0" fontId="16" fillId="0" borderId="0" xfId="2" applyFont="1" applyFill="1" applyBorder="1" applyAlignment="1">
      <alignment horizontal="distributed" vertical="center"/>
    </xf>
    <xf numFmtId="0" fontId="15" fillId="0" borderId="28" xfId="2" applyFont="1" applyFill="1" applyBorder="1" applyAlignment="1">
      <alignment vertical="center"/>
    </xf>
    <xf numFmtId="0" fontId="16" fillId="4" borderId="22" xfId="2" applyFont="1" applyFill="1" applyBorder="1" applyAlignment="1">
      <alignment horizontal="distributed" vertical="center"/>
    </xf>
    <xf numFmtId="0" fontId="15" fillId="4" borderId="22" xfId="2" applyFont="1" applyFill="1" applyBorder="1" applyAlignment="1">
      <alignment horizontal="distributed" vertical="center"/>
    </xf>
    <xf numFmtId="0" fontId="16" fillId="4" borderId="21" xfId="2" applyFont="1" applyFill="1" applyBorder="1" applyAlignment="1">
      <alignment vertical="center"/>
    </xf>
    <xf numFmtId="0" fontId="15" fillId="4" borderId="7" xfId="2" applyFont="1" applyFill="1" applyBorder="1" applyAlignment="1">
      <alignment horizontal="distributed" vertical="center"/>
    </xf>
    <xf numFmtId="181" fontId="12" fillId="2" borderId="22" xfId="4" applyNumberFormat="1" applyFont="1" applyFill="1" applyBorder="1" applyAlignment="1">
      <alignment vertical="center"/>
    </xf>
    <xf numFmtId="181" fontId="12" fillId="2" borderId="8" xfId="1" applyNumberFormat="1" applyFont="1" applyFill="1" applyBorder="1" applyAlignment="1">
      <alignment horizontal="right" vertical="center"/>
    </xf>
    <xf numFmtId="181" fontId="12" fillId="2" borderId="23" xfId="1" applyNumberFormat="1" applyFont="1" applyFill="1" applyBorder="1" applyAlignment="1">
      <alignment horizontal="right" vertical="center"/>
    </xf>
    <xf numFmtId="181" fontId="12" fillId="4" borderId="22" xfId="2" applyNumberFormat="1" applyFont="1" applyFill="1" applyBorder="1" applyAlignment="1">
      <alignment vertical="center"/>
    </xf>
    <xf numFmtId="181" fontId="23" fillId="4" borderId="22" xfId="2" applyNumberFormat="1" applyFont="1" applyFill="1" applyBorder="1" applyAlignment="1">
      <alignment vertical="center"/>
    </xf>
    <xf numFmtId="41" fontId="19" fillId="4" borderId="8" xfId="1" applyFont="1" applyFill="1" applyBorder="1" applyAlignment="1">
      <alignment horizontal="right" vertical="center"/>
    </xf>
    <xf numFmtId="41" fontId="19" fillId="4" borderId="22" xfId="4" applyFont="1" applyFill="1" applyBorder="1" applyAlignment="1">
      <alignment vertical="center"/>
    </xf>
    <xf numFmtId="41" fontId="19" fillId="4" borderId="21" xfId="1" applyFont="1" applyFill="1" applyBorder="1" applyAlignment="1">
      <alignment horizontal="right" vertical="center"/>
    </xf>
    <xf numFmtId="177" fontId="19" fillId="4" borderId="23" xfId="4" applyNumberFormat="1" applyFont="1" applyFill="1" applyBorder="1" applyAlignment="1">
      <alignment horizontal="right" vertical="center"/>
    </xf>
    <xf numFmtId="180" fontId="12" fillId="4" borderId="22" xfId="4" applyNumberFormat="1" applyFont="1" applyFill="1" applyBorder="1" applyAlignment="1">
      <alignment vertical="center"/>
    </xf>
    <xf numFmtId="177" fontId="12" fillId="2" borderId="23" xfId="4" applyNumberFormat="1" applyFont="1" applyFill="1" applyBorder="1" applyAlignment="1">
      <alignment horizontal="right" vertical="center"/>
    </xf>
    <xf numFmtId="176" fontId="12" fillId="2" borderId="22" xfId="4" applyNumberFormat="1" applyFont="1" applyFill="1" applyBorder="1" applyAlignment="1">
      <alignment vertical="center"/>
    </xf>
    <xf numFmtId="176" fontId="12" fillId="2" borderId="21" xfId="1" applyNumberFormat="1" applyFont="1" applyFill="1" applyBorder="1" applyAlignment="1">
      <alignment horizontal="right" vertical="center"/>
    </xf>
    <xf numFmtId="177" fontId="12" fillId="4" borderId="22" xfId="1" applyNumberFormat="1" applyFont="1" applyFill="1" applyBorder="1" applyAlignment="1">
      <alignment horizontal="right" vertical="center"/>
    </xf>
  </cellXfs>
  <cellStyles count="6">
    <cellStyle name="쉼표 [0]" xfId="1" builtinId="6"/>
    <cellStyle name="쉼표 [0] 3" xfId="4" xr:uid="{00000000-0005-0000-0000-000001000000}"/>
    <cellStyle name="표준" xfId="0" builtinId="0"/>
    <cellStyle name="표준 4" xfId="2" xr:uid="{00000000-0005-0000-0000-000003000000}"/>
    <cellStyle name="표준 5" xfId="5" xr:uid="{00000000-0005-0000-0000-000004000000}"/>
    <cellStyle name="표준_99추경요구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Normal="100" zoomScaleSheetLayoutView="100" workbookViewId="0">
      <selection activeCell="O22" sqref="O22"/>
    </sheetView>
  </sheetViews>
  <sheetFormatPr defaultRowHeight="12" x14ac:dyDescent="0.3"/>
  <cols>
    <col min="1" max="1" width="5" style="3" customWidth="1"/>
    <col min="2" max="5" width="2.625" style="3" customWidth="1"/>
    <col min="6" max="6" width="16.75" style="3" customWidth="1"/>
    <col min="7" max="7" width="0.625" style="3" customWidth="1"/>
    <col min="8" max="8" width="12" style="3" bestFit="1" customWidth="1"/>
    <col min="9" max="9" width="9" style="3" bestFit="1" customWidth="1"/>
    <col min="10" max="10" width="12" style="3" bestFit="1" customWidth="1"/>
    <col min="11" max="11" width="9" style="3" bestFit="1" customWidth="1"/>
    <col min="12" max="12" width="14" style="3" customWidth="1"/>
    <col min="13" max="16384" width="9" style="3"/>
  </cols>
  <sheetData>
    <row r="1" spans="1:12" ht="22.5" x14ac:dyDescent="0.3">
      <c r="A1" s="44" t="s">
        <v>22</v>
      </c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2" ht="15.75" customHeight="1" x14ac:dyDescent="0.3">
      <c r="A2" s="24"/>
      <c r="C2" s="1"/>
      <c r="D2" s="1"/>
      <c r="E2" s="1"/>
      <c r="F2" s="1"/>
      <c r="G2" s="1"/>
      <c r="H2" s="1"/>
      <c r="I2" s="1"/>
      <c r="J2" s="2"/>
      <c r="K2" s="2"/>
      <c r="L2" s="1"/>
    </row>
    <row r="3" spans="1:12" s="4" customFormat="1" ht="19.5" customHeight="1" thickBot="1" x14ac:dyDescent="0.35">
      <c r="A3" s="43" t="s">
        <v>21</v>
      </c>
      <c r="H3" s="5"/>
      <c r="I3" s="5"/>
      <c r="J3" s="6"/>
      <c r="K3" s="6"/>
      <c r="L3" s="7" t="s">
        <v>8</v>
      </c>
    </row>
    <row r="4" spans="1:12" ht="17.25" customHeight="1" x14ac:dyDescent="0.3">
      <c r="A4" s="74" t="s">
        <v>0</v>
      </c>
      <c r="B4" s="75"/>
      <c r="C4" s="75"/>
      <c r="D4" s="75"/>
      <c r="E4" s="75"/>
      <c r="F4" s="75"/>
      <c r="G4" s="8"/>
      <c r="H4" s="9" t="s">
        <v>25</v>
      </c>
      <c r="I4" s="19"/>
      <c r="J4" s="20" t="s">
        <v>18</v>
      </c>
      <c r="K4" s="21"/>
      <c r="L4" s="10" t="s">
        <v>6</v>
      </c>
    </row>
    <row r="5" spans="1:12" ht="18" thickBot="1" x14ac:dyDescent="0.35">
      <c r="A5" s="76"/>
      <c r="B5" s="77"/>
      <c r="C5" s="77"/>
      <c r="D5" s="77"/>
      <c r="E5" s="77"/>
      <c r="F5" s="77"/>
      <c r="G5" s="11"/>
      <c r="H5" s="18" t="s">
        <v>9</v>
      </c>
      <c r="I5" s="14" t="s">
        <v>7</v>
      </c>
      <c r="J5" s="12" t="s">
        <v>9</v>
      </c>
      <c r="K5" s="22" t="s">
        <v>7</v>
      </c>
      <c r="L5" s="13" t="s">
        <v>1</v>
      </c>
    </row>
    <row r="6" spans="1:12" s="15" customFormat="1" ht="18.75" thickTop="1" x14ac:dyDescent="0.3">
      <c r="A6" s="78" t="s">
        <v>11</v>
      </c>
      <c r="B6" s="80" t="s">
        <v>2</v>
      </c>
      <c r="C6" s="81"/>
      <c r="D6" s="81"/>
      <c r="E6" s="81"/>
      <c r="F6" s="81"/>
      <c r="G6" s="82"/>
      <c r="H6" s="48">
        <f>SUM(H7,H15,H16,H17)</f>
        <v>5238616</v>
      </c>
      <c r="I6" s="49">
        <f>H6/$H$18*100</f>
        <v>100</v>
      </c>
      <c r="J6" s="48">
        <f>SUM(J7,J17,J15,J16)</f>
        <v>4469881</v>
      </c>
      <c r="K6" s="50">
        <f>J6/$J$18*100</f>
        <v>100</v>
      </c>
      <c r="L6" s="51">
        <f>H6-J6</f>
        <v>768735</v>
      </c>
    </row>
    <row r="7" spans="1:12" s="16" customFormat="1" ht="18.75" customHeight="1" x14ac:dyDescent="0.3">
      <c r="A7" s="79"/>
      <c r="B7" s="68" t="s">
        <v>12</v>
      </c>
      <c r="C7" s="69"/>
      <c r="D7" s="69"/>
      <c r="E7" s="69"/>
      <c r="F7" s="69"/>
      <c r="G7" s="83"/>
      <c r="H7" s="26">
        <f>SUM(H8,H13)</f>
        <v>4463413</v>
      </c>
      <c r="I7" s="27">
        <f>H7/H6*100</f>
        <v>85.202141176219058</v>
      </c>
      <c r="J7" s="26">
        <f>SUM(J8,J13)</f>
        <v>4405267</v>
      </c>
      <c r="K7" s="45">
        <f>J7/J6*100</f>
        <v>98.554458161190411</v>
      </c>
      <c r="L7" s="28">
        <f t="shared" ref="L7:L31" si="0">H7-J7</f>
        <v>58146</v>
      </c>
    </row>
    <row r="8" spans="1:12" s="16" customFormat="1" ht="18" customHeight="1" x14ac:dyDescent="0.3">
      <c r="A8" s="79"/>
      <c r="B8" s="23"/>
      <c r="C8" s="70" t="s">
        <v>13</v>
      </c>
      <c r="D8" s="71"/>
      <c r="E8" s="71"/>
      <c r="F8" s="71"/>
      <c r="G8" s="29"/>
      <c r="H8" s="30">
        <f>SUM(H9:H12)</f>
        <v>4462813</v>
      </c>
      <c r="I8" s="31">
        <f>H8/$H$18*100</f>
        <v>85.190687769441396</v>
      </c>
      <c r="J8" s="30">
        <f>SUM(J9:J12)</f>
        <v>4403907</v>
      </c>
      <c r="K8" s="46">
        <f>J8/J6*100</f>
        <v>98.52403229526692</v>
      </c>
      <c r="L8" s="32">
        <f t="shared" si="0"/>
        <v>58906</v>
      </c>
    </row>
    <row r="9" spans="1:12" s="16" customFormat="1" ht="18" customHeight="1" x14ac:dyDescent="0.3">
      <c r="A9" s="79"/>
      <c r="B9" s="34"/>
      <c r="C9" s="35"/>
      <c r="D9" s="84" t="s">
        <v>23</v>
      </c>
      <c r="E9" s="85"/>
      <c r="F9" s="85"/>
      <c r="G9" s="36"/>
      <c r="H9" s="37">
        <v>833742</v>
      </c>
      <c r="I9" s="38">
        <f>H9/$H$18*100</f>
        <v>15.915310456044116</v>
      </c>
      <c r="J9" s="37">
        <v>842783</v>
      </c>
      <c r="K9" s="47">
        <f>J9/J6*100</f>
        <v>18.854707765150795</v>
      </c>
      <c r="L9" s="39">
        <f t="shared" si="0"/>
        <v>-9041</v>
      </c>
    </row>
    <row r="10" spans="1:12" s="16" customFormat="1" ht="18" customHeight="1" x14ac:dyDescent="0.3">
      <c r="A10" s="79"/>
      <c r="B10" s="34"/>
      <c r="C10" s="93"/>
      <c r="D10" s="84" t="s">
        <v>24</v>
      </c>
      <c r="E10" s="85"/>
      <c r="F10" s="85"/>
      <c r="G10" s="36"/>
      <c r="H10" s="37">
        <v>1124015</v>
      </c>
      <c r="I10" s="38">
        <f>H10/H6*100</f>
        <v>21.456335032000815</v>
      </c>
      <c r="J10" s="37">
        <v>934138</v>
      </c>
      <c r="K10" s="47">
        <f>J10/J6*100</f>
        <v>20.898498192681192</v>
      </c>
      <c r="L10" s="39">
        <f t="shared" si="0"/>
        <v>189877</v>
      </c>
    </row>
    <row r="11" spans="1:12" s="16" customFormat="1" ht="18" customHeight="1" x14ac:dyDescent="0.3">
      <c r="A11" s="79"/>
      <c r="B11" s="34"/>
      <c r="C11" s="93"/>
      <c r="D11" s="84" t="s">
        <v>17</v>
      </c>
      <c r="E11" s="85"/>
      <c r="F11" s="85"/>
      <c r="G11" s="36"/>
      <c r="H11" s="37">
        <v>2498256</v>
      </c>
      <c r="I11" s="38">
        <f>H11/H6*100</f>
        <v>47.689237004582893</v>
      </c>
      <c r="J11" s="37">
        <v>2618586</v>
      </c>
      <c r="K11" s="47">
        <f>J11/J6*100</f>
        <v>58.582901871436846</v>
      </c>
      <c r="L11" s="39">
        <f t="shared" si="0"/>
        <v>-120330</v>
      </c>
    </row>
    <row r="12" spans="1:12" s="17" customFormat="1" ht="18.75" customHeight="1" x14ac:dyDescent="0.3">
      <c r="A12" s="79"/>
      <c r="B12" s="34"/>
      <c r="C12" s="40"/>
      <c r="D12" s="84" t="s">
        <v>15</v>
      </c>
      <c r="E12" s="84"/>
      <c r="F12" s="84"/>
      <c r="G12" s="36"/>
      <c r="H12" s="37">
        <v>6800</v>
      </c>
      <c r="I12" s="38">
        <f>H12/H6*100</f>
        <v>0.12980527681357062</v>
      </c>
      <c r="J12" s="37">
        <v>8400</v>
      </c>
      <c r="K12" s="47">
        <f>J12/J6*100</f>
        <v>0.1879244659980881</v>
      </c>
      <c r="L12" s="39">
        <f t="shared" si="0"/>
        <v>-1600</v>
      </c>
    </row>
    <row r="13" spans="1:12" s="16" customFormat="1" ht="18" customHeight="1" x14ac:dyDescent="0.3">
      <c r="A13" s="79"/>
      <c r="B13" s="25"/>
      <c r="C13" s="89" t="s">
        <v>14</v>
      </c>
      <c r="D13" s="70"/>
      <c r="E13" s="70"/>
      <c r="F13" s="70"/>
      <c r="G13" s="29"/>
      <c r="H13" s="30">
        <f>H14</f>
        <v>600</v>
      </c>
      <c r="I13" s="31">
        <f>H13/$H$18*100</f>
        <v>1.1453406777667995E-2</v>
      </c>
      <c r="J13" s="30">
        <f>SUM(J14:J14)</f>
        <v>1360</v>
      </c>
      <c r="K13" s="46">
        <f>J13/J6*100</f>
        <v>3.0425865923499978E-2</v>
      </c>
      <c r="L13" s="32">
        <f t="shared" si="0"/>
        <v>-760</v>
      </c>
    </row>
    <row r="14" spans="1:12" s="16" customFormat="1" ht="18" customHeight="1" x14ac:dyDescent="0.3">
      <c r="A14" s="79"/>
      <c r="B14" s="34"/>
      <c r="C14" s="41"/>
      <c r="D14" s="84" t="s">
        <v>16</v>
      </c>
      <c r="E14" s="85"/>
      <c r="F14" s="85"/>
      <c r="G14" s="36"/>
      <c r="H14" s="37">
        <v>600</v>
      </c>
      <c r="I14" s="38">
        <f>H14/$H$18*100</f>
        <v>1.1453406777667995E-2</v>
      </c>
      <c r="J14" s="37">
        <v>1360</v>
      </c>
      <c r="K14" s="47">
        <f>J14/$J$18*100</f>
        <v>3.0425865923499978E-2</v>
      </c>
      <c r="L14" s="39">
        <f t="shared" si="0"/>
        <v>-760</v>
      </c>
    </row>
    <row r="15" spans="1:12" s="17" customFormat="1" ht="18.75" customHeight="1" x14ac:dyDescent="0.3">
      <c r="A15" s="79"/>
      <c r="B15" s="90" t="s">
        <v>26</v>
      </c>
      <c r="C15" s="91"/>
      <c r="D15" s="91"/>
      <c r="E15" s="91"/>
      <c r="F15" s="91"/>
      <c r="G15" s="91"/>
      <c r="H15" s="52">
        <v>6500</v>
      </c>
      <c r="I15" s="54">
        <f>H15/$H$18*100</f>
        <v>0.12407857342473662</v>
      </c>
      <c r="J15" s="52">
        <v>60614</v>
      </c>
      <c r="K15" s="54">
        <f>J15/$J$18*100</f>
        <v>1.3560539978581085</v>
      </c>
      <c r="L15" s="55">
        <f>H15-J15</f>
        <v>-54114</v>
      </c>
    </row>
    <row r="16" spans="1:12" s="17" customFormat="1" ht="18.75" customHeight="1" x14ac:dyDescent="0.3">
      <c r="A16" s="79"/>
      <c r="B16" s="86" t="s">
        <v>27</v>
      </c>
      <c r="C16" s="87"/>
      <c r="D16" s="87"/>
      <c r="E16" s="87"/>
      <c r="F16" s="87"/>
      <c r="G16" s="88"/>
      <c r="H16" s="52">
        <v>418703</v>
      </c>
      <c r="I16" s="53">
        <f>H16/$H$18*100</f>
        <v>7.9926262967165371</v>
      </c>
      <c r="J16" s="116">
        <v>0</v>
      </c>
      <c r="K16" s="117">
        <f>J16/$J$18*100</f>
        <v>0</v>
      </c>
      <c r="L16" s="64">
        <f>H16-J16</f>
        <v>418703</v>
      </c>
    </row>
    <row r="17" spans="1:12" s="17" customFormat="1" ht="18.75" customHeight="1" thickBot="1" x14ac:dyDescent="0.35">
      <c r="A17" s="79"/>
      <c r="B17" s="92" t="s">
        <v>28</v>
      </c>
      <c r="C17" s="69"/>
      <c r="D17" s="69"/>
      <c r="E17" s="69"/>
      <c r="F17" s="69"/>
      <c r="G17" s="83"/>
      <c r="H17" s="26">
        <v>350000</v>
      </c>
      <c r="I17" s="27">
        <f>H17/$H$18*100</f>
        <v>6.6811539536396642</v>
      </c>
      <c r="J17" s="26">
        <v>4000</v>
      </c>
      <c r="K17" s="45">
        <f>J17/$J$18*100</f>
        <v>8.9487840951470526E-2</v>
      </c>
      <c r="L17" s="63">
        <f>H17-J17</f>
        <v>346000</v>
      </c>
    </row>
    <row r="18" spans="1:12" s="15" customFormat="1" ht="18" customHeight="1" x14ac:dyDescent="0.3">
      <c r="A18" s="65" t="s">
        <v>10</v>
      </c>
      <c r="B18" s="72" t="s">
        <v>2</v>
      </c>
      <c r="C18" s="72"/>
      <c r="D18" s="72"/>
      <c r="E18" s="72"/>
      <c r="F18" s="72"/>
      <c r="G18" s="73"/>
      <c r="H18" s="58">
        <f>SUM(H19,H26)</f>
        <v>5238616</v>
      </c>
      <c r="I18" s="59">
        <f>H18/$H$18*100</f>
        <v>100</v>
      </c>
      <c r="J18" s="58">
        <f>SUM(J19,J26)</f>
        <v>4469881</v>
      </c>
      <c r="K18" s="60">
        <f>J18/$J$18*100</f>
        <v>100</v>
      </c>
      <c r="L18" s="61">
        <f t="shared" si="0"/>
        <v>768735</v>
      </c>
    </row>
    <row r="19" spans="1:12" s="16" customFormat="1" ht="18" x14ac:dyDescent="0.3">
      <c r="A19" s="66"/>
      <c r="B19" s="68" t="s">
        <v>3</v>
      </c>
      <c r="C19" s="69"/>
      <c r="D19" s="69"/>
      <c r="E19" s="69"/>
      <c r="F19" s="69"/>
      <c r="G19" s="56"/>
      <c r="H19" s="52">
        <f>SUM(H20,H24,H25)</f>
        <v>4660729</v>
      </c>
      <c r="I19" s="53">
        <f>H19/$H$18*100</f>
        <v>88.968708529122964</v>
      </c>
      <c r="J19" s="52">
        <f>SUM(J20,J24,J25)</f>
        <v>4253735</v>
      </c>
      <c r="K19" s="52">
        <f>J19/$J$18*100</f>
        <v>95.164390282425856</v>
      </c>
      <c r="L19" s="115">
        <f t="shared" si="0"/>
        <v>406994</v>
      </c>
    </row>
    <row r="20" spans="1:12" s="16" customFormat="1" ht="18" customHeight="1" x14ac:dyDescent="0.3">
      <c r="A20" s="66"/>
      <c r="B20" s="34"/>
      <c r="C20" s="70" t="s">
        <v>20</v>
      </c>
      <c r="D20" s="71"/>
      <c r="E20" s="71"/>
      <c r="F20" s="71"/>
      <c r="G20" s="57"/>
      <c r="H20" s="111">
        <f>SUM(H21:H23)</f>
        <v>4613729</v>
      </c>
      <c r="I20" s="110">
        <f>H20/$H$18*100</f>
        <v>88.071524998205632</v>
      </c>
      <c r="J20" s="111">
        <f>SUM(J21:J23)</f>
        <v>4209708</v>
      </c>
      <c r="K20" s="112">
        <f>J20/J18*100</f>
        <v>94.179419989033264</v>
      </c>
      <c r="L20" s="113">
        <f t="shared" si="0"/>
        <v>404021</v>
      </c>
    </row>
    <row r="21" spans="1:12" s="95" customFormat="1" ht="18" customHeight="1" x14ac:dyDescent="0.3">
      <c r="A21" s="66"/>
      <c r="B21" s="34"/>
      <c r="C21" s="96"/>
      <c r="D21" s="84" t="s">
        <v>29</v>
      </c>
      <c r="E21" s="85"/>
      <c r="F21" s="85"/>
      <c r="G21" s="94"/>
      <c r="H21" s="37">
        <v>1091015</v>
      </c>
      <c r="I21" s="38">
        <f>H21/$H$18*100</f>
        <v>20.82639765922908</v>
      </c>
      <c r="J21" s="37">
        <v>908118</v>
      </c>
      <c r="K21" s="47">
        <f>J21/J18*100</f>
        <v>20.316379787291876</v>
      </c>
      <c r="L21" s="42">
        <f t="shared" si="0"/>
        <v>182897</v>
      </c>
    </row>
    <row r="22" spans="1:12" s="95" customFormat="1" ht="18" customHeight="1" x14ac:dyDescent="0.3">
      <c r="A22" s="66"/>
      <c r="B22" s="34"/>
      <c r="C22" s="97"/>
      <c r="D22" s="84" t="s">
        <v>30</v>
      </c>
      <c r="E22" s="85"/>
      <c r="F22" s="85"/>
      <c r="G22" s="94"/>
      <c r="H22" s="37">
        <v>135590</v>
      </c>
      <c r="I22" s="38">
        <f t="shared" ref="I22:I23" si="1">H22/$H$18*100</f>
        <v>2.5882790416400057</v>
      </c>
      <c r="J22" s="37">
        <v>166600</v>
      </c>
      <c r="K22" s="47">
        <f>J22/J18*100</f>
        <v>3.7271685756287467</v>
      </c>
      <c r="L22" s="42">
        <f t="shared" si="0"/>
        <v>-31010</v>
      </c>
    </row>
    <row r="23" spans="1:12" s="95" customFormat="1" ht="18" customHeight="1" x14ac:dyDescent="0.3">
      <c r="A23" s="66"/>
      <c r="B23" s="34"/>
      <c r="C23" s="98"/>
      <c r="D23" s="84" t="s">
        <v>31</v>
      </c>
      <c r="E23" s="85"/>
      <c r="F23" s="85"/>
      <c r="G23" s="94"/>
      <c r="H23" s="37">
        <v>3387124</v>
      </c>
      <c r="I23" s="38">
        <f t="shared" si="1"/>
        <v>64.656848297336538</v>
      </c>
      <c r="J23" s="37">
        <v>3134990</v>
      </c>
      <c r="K23" s="47">
        <f>J23/J18*100</f>
        <v>70.135871626112646</v>
      </c>
      <c r="L23" s="42">
        <f t="shared" si="0"/>
        <v>252134</v>
      </c>
    </row>
    <row r="24" spans="1:12" s="16" customFormat="1" ht="18" customHeight="1" x14ac:dyDescent="0.3">
      <c r="A24" s="66"/>
      <c r="B24" s="34"/>
      <c r="C24" s="70" t="s">
        <v>19</v>
      </c>
      <c r="D24" s="71"/>
      <c r="E24" s="71"/>
      <c r="F24" s="71"/>
      <c r="G24" s="57"/>
      <c r="H24" s="114">
        <v>0</v>
      </c>
      <c r="I24" s="31">
        <f t="shared" ref="I24" si="2">H24/$H$18*100</f>
        <v>0</v>
      </c>
      <c r="J24" s="30">
        <v>27</v>
      </c>
      <c r="K24" s="46">
        <f>J24/J18*100</f>
        <v>6.0404292642242602E-4</v>
      </c>
      <c r="L24" s="33">
        <f t="shared" ref="L24" si="3">H24-J24</f>
        <v>-27</v>
      </c>
    </row>
    <row r="25" spans="1:12" s="17" customFormat="1" ht="18.75" customHeight="1" x14ac:dyDescent="0.3">
      <c r="A25" s="66"/>
      <c r="B25" s="62"/>
      <c r="C25" s="70" t="s">
        <v>4</v>
      </c>
      <c r="D25" s="71"/>
      <c r="E25" s="71"/>
      <c r="F25" s="71"/>
      <c r="G25" s="57"/>
      <c r="H25" s="30">
        <v>47000</v>
      </c>
      <c r="I25" s="31">
        <f>H25/$H$18*100</f>
        <v>0.89718353091732628</v>
      </c>
      <c r="J25" s="30">
        <v>44000</v>
      </c>
      <c r="K25" s="46">
        <f>J25/J18*100</f>
        <v>0.98436625046617565</v>
      </c>
      <c r="L25" s="33">
        <f t="shared" si="0"/>
        <v>3000</v>
      </c>
    </row>
    <row r="26" spans="1:12" s="17" customFormat="1" ht="18.75" customHeight="1" x14ac:dyDescent="0.3">
      <c r="A26" s="66"/>
      <c r="B26" s="68" t="s">
        <v>5</v>
      </c>
      <c r="C26" s="69"/>
      <c r="D26" s="69"/>
      <c r="E26" s="69"/>
      <c r="F26" s="69"/>
      <c r="G26" s="56"/>
      <c r="H26" s="105">
        <f>SUM(H27:H31)</f>
        <v>577887</v>
      </c>
      <c r="I26" s="106">
        <f>H26/$H$18*100</f>
        <v>11.03129147087704</v>
      </c>
      <c r="J26" s="105">
        <f>SUM(J27:J31)</f>
        <v>216146</v>
      </c>
      <c r="K26" s="105">
        <f>J26/$J$18*100</f>
        <v>4.8356097175741368</v>
      </c>
      <c r="L26" s="107">
        <f t="shared" si="0"/>
        <v>361741</v>
      </c>
    </row>
    <row r="27" spans="1:12" s="17" customFormat="1" ht="18.75" customHeight="1" x14ac:dyDescent="0.3">
      <c r="A27" s="66"/>
      <c r="B27" s="99"/>
      <c r="C27" s="101" t="s">
        <v>32</v>
      </c>
      <c r="D27" s="102"/>
      <c r="E27" s="102"/>
      <c r="F27" s="104"/>
      <c r="G27" s="103"/>
      <c r="H27" s="108">
        <v>148192</v>
      </c>
      <c r="I27" s="108">
        <f>H27/H18*100</f>
        <v>2.8288387619936257</v>
      </c>
      <c r="J27" s="108">
        <v>134046</v>
      </c>
      <c r="K27" s="109">
        <f>J27/J18*100</f>
        <v>2.9988717820452044</v>
      </c>
      <c r="L27" s="118">
        <f t="shared" si="0"/>
        <v>14146</v>
      </c>
    </row>
    <row r="28" spans="1:12" s="17" customFormat="1" ht="18.75" customHeight="1" x14ac:dyDescent="0.3">
      <c r="A28" s="66"/>
      <c r="B28" s="99"/>
      <c r="C28" s="101" t="s">
        <v>33</v>
      </c>
      <c r="D28" s="102"/>
      <c r="E28" s="102"/>
      <c r="F28" s="104"/>
      <c r="G28" s="103"/>
      <c r="H28" s="108">
        <v>27530</v>
      </c>
      <c r="I28" s="108">
        <f>H28/H18*100</f>
        <v>0.52552048098199988</v>
      </c>
      <c r="J28" s="108">
        <v>37720</v>
      </c>
      <c r="K28" s="109">
        <f>J28/J18*100</f>
        <v>0.84387034017236706</v>
      </c>
      <c r="L28" s="118">
        <f t="shared" si="0"/>
        <v>-10190</v>
      </c>
    </row>
    <row r="29" spans="1:12" s="17" customFormat="1" ht="18.75" customHeight="1" x14ac:dyDescent="0.3">
      <c r="A29" s="66"/>
      <c r="B29" s="99"/>
      <c r="C29" s="101" t="s">
        <v>34</v>
      </c>
      <c r="D29" s="102"/>
      <c r="E29" s="102"/>
      <c r="F29" s="104"/>
      <c r="G29" s="103"/>
      <c r="H29" s="108">
        <v>83217</v>
      </c>
      <c r="I29" s="108">
        <f>H29/H18*100</f>
        <v>1.5885302530286625</v>
      </c>
      <c r="J29" s="108">
        <v>0</v>
      </c>
      <c r="K29" s="109">
        <v>0</v>
      </c>
      <c r="L29" s="118">
        <f t="shared" si="0"/>
        <v>83217</v>
      </c>
    </row>
    <row r="30" spans="1:12" s="17" customFormat="1" ht="18.75" customHeight="1" x14ac:dyDescent="0.3">
      <c r="A30" s="66"/>
      <c r="B30" s="99"/>
      <c r="C30" s="101" t="s">
        <v>35</v>
      </c>
      <c r="D30" s="102"/>
      <c r="E30" s="102"/>
      <c r="F30" s="104"/>
      <c r="G30" s="103"/>
      <c r="H30" s="108">
        <v>18948</v>
      </c>
      <c r="I30" s="108">
        <f>H30/H18*100</f>
        <v>0.36169858603875532</v>
      </c>
      <c r="J30" s="108">
        <v>44380</v>
      </c>
      <c r="K30" s="109">
        <f>J30/J18*100</f>
        <v>0.99286759535656555</v>
      </c>
      <c r="L30" s="118">
        <f t="shared" si="0"/>
        <v>-25432</v>
      </c>
    </row>
    <row r="31" spans="1:12" s="95" customFormat="1" ht="18.75" customHeight="1" thickBot="1" x14ac:dyDescent="0.35">
      <c r="A31" s="67"/>
      <c r="B31" s="100"/>
      <c r="C31" s="101" t="s">
        <v>36</v>
      </c>
      <c r="D31" s="102"/>
      <c r="E31" s="102"/>
      <c r="F31" s="104"/>
      <c r="G31" s="103"/>
      <c r="H31" s="108">
        <v>300000</v>
      </c>
      <c r="I31" s="108">
        <f>H31/H18*100</f>
        <v>5.7267033888339975</v>
      </c>
      <c r="J31" s="108">
        <v>0</v>
      </c>
      <c r="K31" s="109">
        <v>0</v>
      </c>
      <c r="L31" s="118">
        <f t="shared" si="0"/>
        <v>300000</v>
      </c>
    </row>
  </sheetData>
  <mergeCells count="29">
    <mergeCell ref="C29:F29"/>
    <mergeCell ref="C30:F30"/>
    <mergeCell ref="C31:F31"/>
    <mergeCell ref="D11:F11"/>
    <mergeCell ref="D21:F21"/>
    <mergeCell ref="D22:F22"/>
    <mergeCell ref="D23:F23"/>
    <mergeCell ref="C27:F27"/>
    <mergeCell ref="A4:F5"/>
    <mergeCell ref="A6:A17"/>
    <mergeCell ref="B6:G6"/>
    <mergeCell ref="B7:G7"/>
    <mergeCell ref="C8:F8"/>
    <mergeCell ref="D14:F14"/>
    <mergeCell ref="B16:G16"/>
    <mergeCell ref="C13:F13"/>
    <mergeCell ref="D9:F9"/>
    <mergeCell ref="D12:F12"/>
    <mergeCell ref="B15:G15"/>
    <mergeCell ref="B17:G17"/>
    <mergeCell ref="D10:F10"/>
    <mergeCell ref="A18:A31"/>
    <mergeCell ref="B19:F19"/>
    <mergeCell ref="C20:F20"/>
    <mergeCell ref="C24:F24"/>
    <mergeCell ref="C25:F25"/>
    <mergeCell ref="B26:F26"/>
    <mergeCell ref="B18:G18"/>
    <mergeCell ref="C28:F28"/>
  </mergeCells>
  <phoneticPr fontId="4" type="noConversion"/>
  <printOptions horizontalCentered="1"/>
  <pageMargins left="0.27559055118110237" right="0.27559055118110237" top="0.98425196850393704" bottom="0.39370078740157483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2022 예산</vt:lpstr>
      <vt:lpstr>'2022 예산'!Print_Area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문신자</cp:lastModifiedBy>
  <cp:lastPrinted>2021-02-17T06:48:01Z</cp:lastPrinted>
  <dcterms:created xsi:type="dcterms:W3CDTF">2017-06-14T08:13:26Z</dcterms:created>
  <dcterms:modified xsi:type="dcterms:W3CDTF">2022-01-12T02:18:16Z</dcterms:modified>
</cp:coreProperties>
</file>